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3.xml" ContentType="application/vnd.openxmlformats-officedocument.drawing+xml"/>
  <Override PartName="/xl/customProperty5.bin" ContentType="application/vnd.openxmlformats-officedocument.spreadsheetml.customProperty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1840" windowHeight="12210"/>
  </bookViews>
  <sheets>
    <sheet name="Оглавление" sheetId="4" r:id="rId1"/>
    <sheet name="Маты и плиты" sheetId="1" r:id="rId2"/>
    <sheet name="Цилиндры навивные" sheetId="7" r:id="rId3"/>
    <sheet name="Сопутствующая продукция" sheetId="2" r:id="rId4"/>
    <sheet name="Возможности пр-ва" sheetId="3" r:id="rId5"/>
  </sheets>
  <externalReferences>
    <externalReference r:id="rId6"/>
  </externalReferences>
  <definedNames>
    <definedName name="_xlnm._FilterDatabase" localSheetId="4" hidden="1">'Возможности пр-ва'!$A$12:$Q$47</definedName>
    <definedName name="_xlnm._FilterDatabase" localSheetId="1" hidden="1">'Маты и плиты'!$A$20:$AE$207</definedName>
    <definedName name="_xlnm._FilterDatabase" localSheetId="0" hidden="1">Оглавление!$A$13:$D$45</definedName>
    <definedName name="_xlnm._FilterDatabase" localSheetId="3" hidden="1">'Сопутствующая продукция'!$A$16:$L$85</definedName>
    <definedName name="_xlnm._FilterDatabase" localSheetId="2" hidden="1">'Цилиндры навивные'!$A$16:$Q$657</definedName>
    <definedName name="csDesignMode">1</definedName>
    <definedName name="_xlnm.Print_Titles" localSheetId="4">'Возможности пр-ва'!$1:$12</definedName>
    <definedName name="_xlnm.Print_Titles" localSheetId="1">'Маты и плиты'!$19:$20</definedName>
    <definedName name="_xlnm.Print_Titles" localSheetId="3">'Сопутствующая продукция'!$15:$16</definedName>
    <definedName name="_xlnm.Print_Titles" localSheetId="2">'Цилиндры навивные'!$15:$16</definedName>
    <definedName name="НДС" localSheetId="2">'[1]Цилиндры навивные'!#REF!</definedName>
    <definedName name="НДС">'[1]Цилиндры навивные'!#REF!</definedName>
    <definedName name="_xlnm.Print_Area" localSheetId="1">'Маты и плиты'!$A$1:$AE$207</definedName>
    <definedName name="_xlnm.Print_Area" localSheetId="0">Оглавление!$A$1:$D$84</definedName>
    <definedName name="_xlnm.Print_Area" localSheetId="3">'Сопутствующая продукция'!$A$1:$L$85</definedName>
    <definedName name="_xlnm.Print_Area" localSheetId="2">'Цилиндры навивные'!$A$1:$Q$657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2" l="1"/>
  <c r="P15" i="7"/>
  <c r="P657" i="7" l="1"/>
  <c r="Q657" i="7" s="1"/>
  <c r="P655" i="7"/>
  <c r="Q655" i="7" s="1"/>
  <c r="P654" i="7"/>
  <c r="Q654" i="7" s="1"/>
  <c r="P653" i="7"/>
  <c r="Q653" i="7" s="1"/>
  <c r="P651" i="7"/>
  <c r="Q651" i="7" s="1"/>
  <c r="P650" i="7"/>
  <c r="Q650" i="7" s="1"/>
  <c r="P649" i="7"/>
  <c r="Q649" i="7" s="1"/>
  <c r="P647" i="7"/>
  <c r="Q647" i="7" s="1"/>
  <c r="P645" i="7"/>
  <c r="Q645" i="7" s="1"/>
  <c r="P643" i="7"/>
  <c r="Q643" i="7" s="1"/>
  <c r="P642" i="7"/>
  <c r="Q642" i="7" s="1"/>
  <c r="P640" i="7"/>
  <c r="Q640" i="7" s="1"/>
  <c r="P639" i="7"/>
  <c r="Q639" i="7" s="1"/>
  <c r="P633" i="7"/>
  <c r="Q633" i="7" s="1"/>
  <c r="P631" i="7"/>
  <c r="Q631" i="7" s="1"/>
  <c r="P629" i="7"/>
  <c r="Q629" i="7" s="1"/>
  <c r="P627" i="7"/>
  <c r="Q627" i="7" s="1"/>
  <c r="P618" i="7"/>
  <c r="Q618" i="7" s="1"/>
  <c r="P614" i="7"/>
  <c r="Q614" i="7" s="1"/>
  <c r="P612" i="7"/>
  <c r="Q612" i="7" s="1"/>
  <c r="P610" i="7"/>
  <c r="Q610" i="7" s="1"/>
  <c r="P608" i="7"/>
  <c r="Q608" i="7" s="1"/>
  <c r="P606" i="7"/>
  <c r="Q606" i="7" s="1"/>
  <c r="P603" i="7"/>
  <c r="Q603" i="7" s="1"/>
  <c r="P598" i="7"/>
  <c r="Q598" i="7" s="1"/>
  <c r="P596" i="7"/>
  <c r="Q596" i="7" s="1"/>
  <c r="P595" i="7"/>
  <c r="Q595" i="7" s="1"/>
  <c r="P594" i="7"/>
  <c r="Q594" i="7" s="1"/>
  <c r="P592" i="7"/>
  <c r="Q592" i="7" s="1"/>
  <c r="P591" i="7"/>
  <c r="Q591" i="7" s="1"/>
  <c r="P590" i="7"/>
  <c r="Q590" i="7" s="1"/>
  <c r="P588" i="7"/>
  <c r="Q588" i="7" s="1"/>
  <c r="P586" i="7"/>
  <c r="Q586" i="7" s="1"/>
  <c r="P583" i="7"/>
  <c r="Q583" i="7" s="1"/>
  <c r="P582" i="7"/>
  <c r="Q582" i="7" s="1"/>
  <c r="P581" i="7"/>
  <c r="Q581" i="7" s="1"/>
  <c r="P579" i="7"/>
  <c r="Q579" i="7" s="1"/>
  <c r="P578" i="7"/>
  <c r="Q578" i="7" s="1"/>
  <c r="P574" i="7"/>
  <c r="Q574" i="7" s="1"/>
  <c r="P572" i="7"/>
  <c r="Q572" i="7" s="1"/>
  <c r="P571" i="7"/>
  <c r="Q571" i="7" s="1"/>
  <c r="P570" i="7"/>
  <c r="Q570" i="7" s="1"/>
  <c r="P569" i="7"/>
  <c r="Q569" i="7" s="1"/>
  <c r="P568" i="7"/>
  <c r="Q568" i="7" s="1"/>
  <c r="P567" i="7"/>
  <c r="Q567" i="7" s="1"/>
  <c r="P566" i="7"/>
  <c r="Q566" i="7" s="1"/>
  <c r="P563" i="7"/>
  <c r="Q563" i="7" s="1"/>
  <c r="P560" i="7"/>
  <c r="Q560" i="7" s="1"/>
  <c r="P559" i="7"/>
  <c r="Q559" i="7" s="1"/>
  <c r="P558" i="7"/>
  <c r="Q558" i="7" s="1"/>
  <c r="P557" i="7"/>
  <c r="Q557" i="7" s="1"/>
  <c r="P556" i="7"/>
  <c r="Q556" i="7" s="1"/>
  <c r="P552" i="7"/>
  <c r="Q552" i="7" s="1"/>
  <c r="P549" i="7"/>
  <c r="Q549" i="7" s="1"/>
  <c r="P548" i="7"/>
  <c r="Q548" i="7" s="1"/>
  <c r="P547" i="7"/>
  <c r="Q547" i="7" s="1"/>
  <c r="P546" i="7"/>
  <c r="Q546" i="7" s="1"/>
  <c r="P545" i="7"/>
  <c r="Q545" i="7" s="1"/>
  <c r="P544" i="7"/>
  <c r="Q544" i="7" s="1"/>
  <c r="P543" i="7"/>
  <c r="Q543" i="7" s="1"/>
  <c r="P541" i="7"/>
  <c r="Q541" i="7" s="1"/>
  <c r="P539" i="7"/>
  <c r="Q539" i="7" s="1"/>
  <c r="P538" i="7"/>
  <c r="Q538" i="7" s="1"/>
  <c r="P537" i="7"/>
  <c r="Q537" i="7" s="1"/>
  <c r="P536" i="7"/>
  <c r="Q536" i="7" s="1"/>
  <c r="P535" i="7"/>
  <c r="Q535" i="7" s="1"/>
  <c r="P534" i="7"/>
  <c r="Q534" i="7" s="1"/>
  <c r="P533" i="7"/>
  <c r="Q533" i="7" s="1"/>
  <c r="P532" i="7"/>
  <c r="Q532" i="7" s="1"/>
  <c r="P531" i="7"/>
  <c r="Q531" i="7" s="1"/>
  <c r="P530" i="7"/>
  <c r="Q530" i="7" s="1"/>
  <c r="P529" i="7"/>
  <c r="Q529" i="7" s="1"/>
  <c r="P528" i="7"/>
  <c r="Q528" i="7" s="1"/>
  <c r="P527" i="7"/>
  <c r="Q527" i="7" s="1"/>
  <c r="P526" i="7"/>
  <c r="Q526" i="7" s="1"/>
  <c r="P525" i="7"/>
  <c r="Q525" i="7" s="1"/>
  <c r="P524" i="7"/>
  <c r="Q524" i="7" s="1"/>
  <c r="P523" i="7"/>
  <c r="Q523" i="7" s="1"/>
  <c r="P522" i="7"/>
  <c r="Q522" i="7" s="1"/>
  <c r="P521" i="7"/>
  <c r="Q521" i="7" s="1"/>
  <c r="P520" i="7"/>
  <c r="Q520" i="7" s="1"/>
  <c r="P519" i="7"/>
  <c r="Q519" i="7" s="1"/>
  <c r="P518" i="7"/>
  <c r="Q518" i="7" s="1"/>
  <c r="P517" i="7"/>
  <c r="Q517" i="7" s="1"/>
  <c r="P516" i="7"/>
  <c r="Q516" i="7" s="1"/>
  <c r="P514" i="7"/>
  <c r="Q514" i="7" s="1"/>
  <c r="P513" i="7"/>
  <c r="Q513" i="7" s="1"/>
  <c r="P512" i="7"/>
  <c r="Q512" i="7" s="1"/>
  <c r="P511" i="7"/>
  <c r="Q511" i="7" s="1"/>
  <c r="P510" i="7"/>
  <c r="Q510" i="7" s="1"/>
  <c r="P509" i="7"/>
  <c r="Q509" i="7" s="1"/>
  <c r="P508" i="7"/>
  <c r="Q508" i="7" s="1"/>
  <c r="P507" i="7"/>
  <c r="Q507" i="7" s="1"/>
  <c r="P506" i="7"/>
  <c r="Q506" i="7" s="1"/>
  <c r="P505" i="7"/>
  <c r="Q505" i="7" s="1"/>
  <c r="P504" i="7"/>
  <c r="Q504" i="7" s="1"/>
  <c r="P503" i="7"/>
  <c r="Q503" i="7" s="1"/>
  <c r="P502" i="7"/>
  <c r="Q502" i="7" s="1"/>
  <c r="P501" i="7"/>
  <c r="Q501" i="7" s="1"/>
  <c r="P500" i="7"/>
  <c r="Q500" i="7" s="1"/>
  <c r="P499" i="7"/>
  <c r="Q499" i="7" s="1"/>
  <c r="P498" i="7"/>
  <c r="Q498" i="7" s="1"/>
  <c r="P497" i="7"/>
  <c r="Q497" i="7" s="1"/>
  <c r="P496" i="7"/>
  <c r="Q496" i="7" s="1"/>
  <c r="P495" i="7"/>
  <c r="Q495" i="7" s="1"/>
  <c r="P494" i="7"/>
  <c r="Q494" i="7" s="1"/>
  <c r="P493" i="7"/>
  <c r="Q493" i="7" s="1"/>
  <c r="P491" i="7"/>
  <c r="Q491" i="7" s="1"/>
  <c r="P490" i="7"/>
  <c r="Q490" i="7" s="1"/>
  <c r="P489" i="7"/>
  <c r="Q489" i="7" s="1"/>
  <c r="P488" i="7"/>
  <c r="Q488" i="7" s="1"/>
  <c r="P487" i="7"/>
  <c r="Q487" i="7" s="1"/>
  <c r="P486" i="7"/>
  <c r="Q486" i="7" s="1"/>
  <c r="P485" i="7"/>
  <c r="Q485" i="7" s="1"/>
  <c r="P484" i="7"/>
  <c r="Q484" i="7" s="1"/>
  <c r="P483" i="7"/>
  <c r="Q483" i="7" s="1"/>
  <c r="P482" i="7"/>
  <c r="Q482" i="7" s="1"/>
  <c r="P481" i="7"/>
  <c r="Q481" i="7" s="1"/>
  <c r="P480" i="7"/>
  <c r="Q480" i="7" s="1"/>
  <c r="P479" i="7"/>
  <c r="Q479" i="7" s="1"/>
  <c r="P476" i="7"/>
  <c r="Q476" i="7" s="1"/>
  <c r="P475" i="7"/>
  <c r="Q475" i="7" s="1"/>
  <c r="P474" i="7"/>
  <c r="Q474" i="7" s="1"/>
  <c r="P473" i="7"/>
  <c r="Q473" i="7" s="1"/>
  <c r="P472" i="7"/>
  <c r="Q472" i="7" s="1"/>
  <c r="P471" i="7"/>
  <c r="Q471" i="7" s="1"/>
  <c r="P470" i="7"/>
  <c r="Q470" i="7" s="1"/>
  <c r="P468" i="7"/>
  <c r="Q468" i="7" s="1"/>
  <c r="P467" i="7"/>
  <c r="Q467" i="7" s="1"/>
  <c r="P465" i="7"/>
  <c r="Q465" i="7" s="1"/>
  <c r="P464" i="7"/>
  <c r="Q464" i="7" s="1"/>
  <c r="P463" i="7"/>
  <c r="Q463" i="7" s="1"/>
  <c r="P462" i="7"/>
  <c r="Q462" i="7" s="1"/>
  <c r="P461" i="7"/>
  <c r="Q461" i="7" s="1"/>
  <c r="P460" i="7"/>
  <c r="Q460" i="7" s="1"/>
  <c r="P459" i="7"/>
  <c r="Q459" i="7" s="1"/>
  <c r="P454" i="7"/>
  <c r="Q454" i="7" s="1"/>
  <c r="P452" i="7"/>
  <c r="Q452" i="7" s="1"/>
  <c r="P451" i="7"/>
  <c r="Q451" i="7" s="1"/>
  <c r="P450" i="7"/>
  <c r="Q450" i="7" s="1"/>
  <c r="P449" i="7"/>
  <c r="Q449" i="7" s="1"/>
  <c r="P448" i="7"/>
  <c r="Q448" i="7" s="1"/>
  <c r="P444" i="7"/>
  <c r="Q444" i="7" s="1"/>
  <c r="P443" i="7"/>
  <c r="Q443" i="7" s="1"/>
  <c r="P442" i="7"/>
  <c r="Q442" i="7" s="1"/>
  <c r="P441" i="7"/>
  <c r="Q441" i="7" s="1"/>
  <c r="P440" i="7"/>
  <c r="Q440" i="7" s="1"/>
  <c r="P439" i="7"/>
  <c r="Q439" i="7" s="1"/>
  <c r="P437" i="7"/>
  <c r="Q437" i="7" s="1"/>
  <c r="P433" i="7"/>
  <c r="Q433" i="7" s="1"/>
  <c r="P431" i="7"/>
  <c r="Q431" i="7" s="1"/>
  <c r="P423" i="7"/>
  <c r="Q423" i="7" s="1"/>
  <c r="P416" i="7"/>
  <c r="Q416" i="7" s="1"/>
  <c r="P413" i="7"/>
  <c r="Q413" i="7" s="1"/>
  <c r="P412" i="7"/>
  <c r="Q412" i="7" s="1"/>
  <c r="P411" i="7"/>
  <c r="Q411" i="7" s="1"/>
  <c r="P410" i="7"/>
  <c r="Q410" i="7" s="1"/>
  <c r="P409" i="7"/>
  <c r="Q409" i="7" s="1"/>
  <c r="P408" i="7"/>
  <c r="Q408" i="7" s="1"/>
  <c r="P406" i="7"/>
  <c r="Q406" i="7" s="1"/>
  <c r="P404" i="7"/>
  <c r="Q404" i="7" s="1"/>
  <c r="P402" i="7"/>
  <c r="Q402" i="7" s="1"/>
  <c r="P401" i="7"/>
  <c r="Q401" i="7" s="1"/>
  <c r="P400" i="7"/>
  <c r="Q400" i="7" s="1"/>
  <c r="P399" i="7"/>
  <c r="Q399" i="7" s="1"/>
  <c r="P398" i="7"/>
  <c r="Q398" i="7" s="1"/>
  <c r="P397" i="7"/>
  <c r="Q397" i="7" s="1"/>
  <c r="P396" i="7"/>
  <c r="Q396" i="7" s="1"/>
  <c r="P394" i="7"/>
  <c r="Q394" i="7" s="1"/>
  <c r="P393" i="7"/>
  <c r="Q393" i="7" s="1"/>
  <c r="P389" i="7"/>
  <c r="Q389" i="7" s="1"/>
  <c r="P388" i="7"/>
  <c r="Q388" i="7" s="1"/>
  <c r="P387" i="7"/>
  <c r="Q387" i="7" s="1"/>
  <c r="P386" i="7"/>
  <c r="Q386" i="7" s="1"/>
  <c r="P385" i="7"/>
  <c r="Q385" i="7" s="1"/>
  <c r="P383" i="7"/>
  <c r="Q383" i="7" s="1"/>
  <c r="P381" i="7"/>
  <c r="Q381" i="7" s="1"/>
  <c r="P378" i="7"/>
  <c r="Q378" i="7" s="1"/>
  <c r="P377" i="7"/>
  <c r="Q377" i="7" s="1"/>
  <c r="P370" i="7"/>
  <c r="Q370" i="7" s="1"/>
  <c r="P367" i="7"/>
  <c r="Q367" i="7" s="1"/>
  <c r="P366" i="7"/>
  <c r="Q366" i="7" s="1"/>
  <c r="P365" i="7"/>
  <c r="Q365" i="7" s="1"/>
  <c r="P364" i="7"/>
  <c r="Q364" i="7" s="1"/>
  <c r="P363" i="7"/>
  <c r="Q363" i="7" s="1"/>
  <c r="P362" i="7"/>
  <c r="Q362" i="7" s="1"/>
  <c r="P361" i="7"/>
  <c r="Q361" i="7" s="1"/>
  <c r="P360" i="7"/>
  <c r="Q360" i="7" s="1"/>
  <c r="P359" i="7"/>
  <c r="Q359" i="7" s="1"/>
  <c r="P358" i="7"/>
  <c r="Q358" i="7" s="1"/>
  <c r="P357" i="7"/>
  <c r="Q357" i="7" s="1"/>
  <c r="P356" i="7"/>
  <c r="Q356" i="7" s="1"/>
  <c r="P355" i="7"/>
  <c r="Q355" i="7" s="1"/>
  <c r="P354" i="7"/>
  <c r="Q354" i="7" s="1"/>
  <c r="P353" i="7"/>
  <c r="Q353" i="7" s="1"/>
  <c r="P352" i="7"/>
  <c r="Q352" i="7" s="1"/>
  <c r="P351" i="7"/>
  <c r="Q351" i="7" s="1"/>
  <c r="P350" i="7"/>
  <c r="Q350" i="7" s="1"/>
  <c r="P349" i="7"/>
  <c r="Q349" i="7" s="1"/>
  <c r="P348" i="7"/>
  <c r="Q348" i="7" s="1"/>
  <c r="P347" i="7"/>
  <c r="Q347" i="7" s="1"/>
  <c r="P343" i="7"/>
  <c r="Q343" i="7" s="1"/>
  <c r="P340" i="7"/>
  <c r="Q340" i="7" s="1"/>
  <c r="P339" i="7"/>
  <c r="Q339" i="7" s="1"/>
  <c r="P338" i="7"/>
  <c r="Q338" i="7" s="1"/>
  <c r="P337" i="7"/>
  <c r="Q337" i="7" s="1"/>
  <c r="P336" i="7"/>
  <c r="Q336" i="7" s="1"/>
  <c r="P335" i="7"/>
  <c r="Q335" i="7" s="1"/>
  <c r="P334" i="7"/>
  <c r="Q334" i="7" s="1"/>
  <c r="P333" i="7"/>
  <c r="Q333" i="7" s="1"/>
  <c r="P331" i="7"/>
  <c r="Q331" i="7" s="1"/>
  <c r="P330" i="7"/>
  <c r="Q330" i="7" s="1"/>
  <c r="P328" i="7"/>
  <c r="Q328" i="7" s="1"/>
  <c r="P327" i="7"/>
  <c r="Q327" i="7" s="1"/>
  <c r="P326" i="7"/>
  <c r="Q326" i="7" s="1"/>
  <c r="P325" i="7"/>
  <c r="Q325" i="7" s="1"/>
  <c r="P324" i="7"/>
  <c r="Q324" i="7" s="1"/>
  <c r="P323" i="7"/>
  <c r="Q323" i="7" s="1"/>
  <c r="P322" i="7"/>
  <c r="Q322" i="7" s="1"/>
  <c r="P321" i="7"/>
  <c r="Q321" i="7" s="1"/>
  <c r="P320" i="7"/>
  <c r="Q320" i="7" s="1"/>
  <c r="P319" i="7"/>
  <c r="Q319" i="7" s="1"/>
  <c r="P318" i="7"/>
  <c r="Q318" i="7" s="1"/>
  <c r="P317" i="7"/>
  <c r="Q317" i="7" s="1"/>
  <c r="P316" i="7"/>
  <c r="Q316" i="7" s="1"/>
  <c r="P315" i="7"/>
  <c r="Q315" i="7" s="1"/>
  <c r="P313" i="7"/>
  <c r="Q313" i="7" s="1"/>
  <c r="P310" i="7"/>
  <c r="Q310" i="7" s="1"/>
  <c r="P309" i="7"/>
  <c r="Q309" i="7" s="1"/>
  <c r="P308" i="7"/>
  <c r="Q308" i="7" s="1"/>
  <c r="P307" i="7"/>
  <c r="Q307" i="7" s="1"/>
  <c r="P306" i="7"/>
  <c r="Q306" i="7" s="1"/>
  <c r="P305" i="7"/>
  <c r="Q305" i="7" s="1"/>
  <c r="P303" i="7"/>
  <c r="Q303" i="7" s="1"/>
  <c r="P302" i="7"/>
  <c r="Q302" i="7" s="1"/>
  <c r="P301" i="7"/>
  <c r="Q301" i="7" s="1"/>
  <c r="P300" i="7"/>
  <c r="Q300" i="7" s="1"/>
  <c r="P299" i="7"/>
  <c r="Q299" i="7" s="1"/>
  <c r="P298" i="7"/>
  <c r="Q298" i="7" s="1"/>
  <c r="P297" i="7"/>
  <c r="Q297" i="7" s="1"/>
  <c r="P296" i="7"/>
  <c r="Q296" i="7" s="1"/>
  <c r="P295" i="7"/>
  <c r="Q295" i="7" s="1"/>
  <c r="P294" i="7"/>
  <c r="Q294" i="7" s="1"/>
  <c r="P293" i="7"/>
  <c r="Q293" i="7" s="1"/>
  <c r="P292" i="7"/>
  <c r="Q292" i="7" s="1"/>
  <c r="P291" i="7"/>
  <c r="Q291" i="7" s="1"/>
  <c r="P290" i="7"/>
  <c r="Q290" i="7" s="1"/>
  <c r="P289" i="7"/>
  <c r="Q289" i="7" s="1"/>
  <c r="P288" i="7"/>
  <c r="Q288" i="7" s="1"/>
  <c r="P287" i="7"/>
  <c r="Q287" i="7" s="1"/>
  <c r="P286" i="7"/>
  <c r="Q286" i="7" s="1"/>
  <c r="P285" i="7"/>
  <c r="Q285" i="7" s="1"/>
  <c r="P284" i="7"/>
  <c r="Q284" i="7" s="1"/>
  <c r="P283" i="7"/>
  <c r="Q283" i="7" s="1"/>
  <c r="P282" i="7"/>
  <c r="Q282" i="7" s="1"/>
  <c r="P281" i="7"/>
  <c r="Q281" i="7" s="1"/>
  <c r="P280" i="7"/>
  <c r="Q280" i="7" s="1"/>
  <c r="P279" i="7"/>
  <c r="Q279" i="7" s="1"/>
  <c r="P278" i="7"/>
  <c r="Q278" i="7" s="1"/>
  <c r="P277" i="7"/>
  <c r="Q277" i="7" s="1"/>
  <c r="P276" i="7"/>
  <c r="Q276" i="7" s="1"/>
  <c r="P275" i="7"/>
  <c r="Q275" i="7" s="1"/>
  <c r="P274" i="7"/>
  <c r="Q274" i="7" s="1"/>
  <c r="P273" i="7"/>
  <c r="Q273" i="7" s="1"/>
  <c r="P272" i="7"/>
  <c r="Q272" i="7" s="1"/>
  <c r="P271" i="7"/>
  <c r="Q271" i="7" s="1"/>
  <c r="P270" i="7"/>
  <c r="Q270" i="7" s="1"/>
  <c r="P269" i="7"/>
  <c r="Q269" i="7" s="1"/>
  <c r="P268" i="7"/>
  <c r="Q268" i="7" s="1"/>
  <c r="P267" i="7"/>
  <c r="Q267" i="7" s="1"/>
  <c r="P266" i="7"/>
  <c r="Q266" i="7" s="1"/>
  <c r="P265" i="7"/>
  <c r="Q265" i="7" s="1"/>
  <c r="P264" i="7"/>
  <c r="Q264" i="7" s="1"/>
  <c r="P263" i="7"/>
  <c r="Q263" i="7" s="1"/>
  <c r="P262" i="7"/>
  <c r="Q262" i="7" s="1"/>
  <c r="P261" i="7"/>
  <c r="Q261" i="7" s="1"/>
  <c r="P260" i="7"/>
  <c r="Q260" i="7" s="1"/>
  <c r="P259" i="7"/>
  <c r="Q259" i="7" s="1"/>
  <c r="P258" i="7"/>
  <c r="Q258" i="7" s="1"/>
  <c r="P257" i="7"/>
  <c r="Q257" i="7" s="1"/>
  <c r="P256" i="7"/>
  <c r="Q256" i="7" s="1"/>
  <c r="P255" i="7"/>
  <c r="Q255" i="7" s="1"/>
  <c r="P254" i="7"/>
  <c r="Q254" i="7" s="1"/>
  <c r="P253" i="7"/>
  <c r="Q253" i="7" s="1"/>
  <c r="P252" i="7"/>
  <c r="Q252" i="7" s="1"/>
  <c r="P251" i="7"/>
  <c r="Q251" i="7" s="1"/>
  <c r="P250" i="7"/>
  <c r="Q250" i="7" s="1"/>
  <c r="P249" i="7"/>
  <c r="Q249" i="7" s="1"/>
  <c r="P248" i="7"/>
  <c r="Q248" i="7" s="1"/>
  <c r="P247" i="7"/>
  <c r="Q247" i="7" s="1"/>
  <c r="P246" i="7"/>
  <c r="Q246" i="7" s="1"/>
  <c r="P245" i="7"/>
  <c r="Q245" i="7" s="1"/>
  <c r="P244" i="7"/>
  <c r="Q244" i="7" s="1"/>
  <c r="P243" i="7"/>
  <c r="Q243" i="7" s="1"/>
  <c r="P242" i="7"/>
  <c r="Q242" i="7" s="1"/>
  <c r="P241" i="7"/>
  <c r="Q241" i="7" s="1"/>
  <c r="P240" i="7"/>
  <c r="Q240" i="7" s="1"/>
  <c r="P239" i="7"/>
  <c r="Q239" i="7" s="1"/>
  <c r="P238" i="7"/>
  <c r="Q238" i="7" s="1"/>
  <c r="P237" i="7"/>
  <c r="P235" i="7"/>
  <c r="P234" i="7"/>
  <c r="P233" i="7"/>
  <c r="P232" i="7"/>
  <c r="P230" i="7"/>
  <c r="P229" i="7"/>
  <c r="P228" i="7"/>
  <c r="P227" i="7"/>
  <c r="P225" i="7"/>
  <c r="P224" i="7"/>
  <c r="P223" i="7"/>
  <c r="P222" i="7"/>
  <c r="P221" i="7"/>
  <c r="P218" i="7"/>
  <c r="P216" i="7"/>
  <c r="P212" i="7"/>
  <c r="P211" i="7"/>
  <c r="P209" i="7"/>
  <c r="P208" i="7"/>
  <c r="P207" i="7"/>
  <c r="P206" i="7"/>
  <c r="P204" i="7"/>
  <c r="P203" i="7"/>
  <c r="P201" i="7"/>
  <c r="P200" i="7"/>
  <c r="P199" i="7"/>
  <c r="P197" i="7"/>
  <c r="P196" i="7"/>
  <c r="P195" i="7"/>
  <c r="P193" i="7"/>
  <c r="P192" i="7"/>
  <c r="P191" i="7"/>
  <c r="P189" i="7"/>
  <c r="P188" i="7"/>
  <c r="P187" i="7"/>
  <c r="P186" i="7"/>
  <c r="P185" i="7"/>
  <c r="P183" i="7"/>
  <c r="P182" i="7"/>
  <c r="P181" i="7"/>
  <c r="P180" i="7"/>
  <c r="P179" i="7"/>
  <c r="P177" i="7"/>
  <c r="P176" i="7"/>
  <c r="P173" i="7"/>
  <c r="P172" i="7"/>
  <c r="P171" i="7"/>
  <c r="P170" i="7"/>
  <c r="P169" i="7"/>
  <c r="P168" i="7"/>
  <c r="P167" i="7"/>
  <c r="P166" i="7"/>
  <c r="P165" i="7"/>
  <c r="P164" i="7"/>
  <c r="P163" i="7"/>
  <c r="P162" i="7"/>
  <c r="P161" i="7"/>
  <c r="P160" i="7"/>
  <c r="P159" i="7"/>
  <c r="P158" i="7"/>
  <c r="P157" i="7"/>
  <c r="P156" i="7"/>
  <c r="P155" i="7"/>
  <c r="P153" i="7"/>
  <c r="P150" i="7"/>
  <c r="P149" i="7"/>
  <c r="P148" i="7"/>
  <c r="P147" i="7"/>
  <c r="P146" i="7"/>
  <c r="P145" i="7"/>
  <c r="P144" i="7"/>
  <c r="P143" i="7"/>
  <c r="P142" i="7"/>
  <c r="P141" i="7"/>
  <c r="P140" i="7"/>
  <c r="P139" i="7"/>
  <c r="P138" i="7"/>
  <c r="P137" i="7"/>
  <c r="P136" i="7"/>
  <c r="P135" i="7"/>
  <c r="P134" i="7"/>
  <c r="P133" i="7"/>
  <c r="P131" i="7"/>
  <c r="P130" i="7"/>
  <c r="P129" i="7"/>
  <c r="P128" i="7"/>
  <c r="P127" i="7"/>
  <c r="P126" i="7"/>
  <c r="P125" i="7"/>
  <c r="P124" i="7"/>
  <c r="P122" i="7"/>
  <c r="P121" i="7"/>
  <c r="P120" i="7"/>
  <c r="P119" i="7"/>
  <c r="P118" i="7"/>
  <c r="P117" i="7"/>
  <c r="P116" i="7"/>
  <c r="P115" i="7"/>
  <c r="P114" i="7"/>
  <c r="P113" i="7"/>
  <c r="P112" i="7"/>
  <c r="P111" i="7"/>
  <c r="P110" i="7"/>
  <c r="P109" i="7"/>
  <c r="P108" i="7"/>
  <c r="P107" i="7"/>
  <c r="P106" i="7"/>
  <c r="P105" i="7"/>
  <c r="P104" i="7"/>
  <c r="P103" i="7"/>
  <c r="P102" i="7"/>
  <c r="P101" i="7"/>
  <c r="P100" i="7"/>
  <c r="P99" i="7"/>
  <c r="P98" i="7"/>
  <c r="P97" i="7"/>
  <c r="P96" i="7"/>
  <c r="P95" i="7"/>
  <c r="P94" i="7"/>
  <c r="P92" i="7"/>
  <c r="P91" i="7"/>
  <c r="P89" i="7"/>
  <c r="P88" i="7"/>
  <c r="P87" i="7"/>
  <c r="P86" i="7"/>
  <c r="L657" i="7"/>
  <c r="O657" i="7" s="1"/>
  <c r="L656" i="7"/>
  <c r="O656" i="7" s="1"/>
  <c r="L655" i="7"/>
  <c r="O655" i="7" s="1"/>
  <c r="L654" i="7"/>
  <c r="O654" i="7" s="1"/>
  <c r="L653" i="7"/>
  <c r="O653" i="7" s="1"/>
  <c r="L652" i="7"/>
  <c r="O652" i="7" s="1"/>
  <c r="L651" i="7"/>
  <c r="O651" i="7" s="1"/>
  <c r="L650" i="7"/>
  <c r="O650" i="7" s="1"/>
  <c r="L649" i="7"/>
  <c r="O649" i="7" s="1"/>
  <c r="L648" i="7"/>
  <c r="O648" i="7" s="1"/>
  <c r="L647" i="7"/>
  <c r="O647" i="7" s="1"/>
  <c r="L646" i="7"/>
  <c r="O646" i="7" s="1"/>
  <c r="L645" i="7"/>
  <c r="O645" i="7" s="1"/>
  <c r="L644" i="7"/>
  <c r="O644" i="7" s="1"/>
  <c r="L643" i="7"/>
  <c r="O643" i="7" s="1"/>
  <c r="L642" i="7"/>
  <c r="O642" i="7" s="1"/>
  <c r="L641" i="7"/>
  <c r="O641" i="7" s="1"/>
  <c r="L640" i="7"/>
  <c r="O640" i="7" s="1"/>
  <c r="L639" i="7"/>
  <c r="O639" i="7" s="1"/>
  <c r="L638" i="7"/>
  <c r="O638" i="7" s="1"/>
  <c r="L637" i="7"/>
  <c r="O637" i="7" s="1"/>
  <c r="L636" i="7"/>
  <c r="O636" i="7" s="1"/>
  <c r="L635" i="7"/>
  <c r="O635" i="7" s="1"/>
  <c r="L634" i="7"/>
  <c r="O634" i="7" s="1"/>
  <c r="L633" i="7"/>
  <c r="O633" i="7" s="1"/>
  <c r="L632" i="7"/>
  <c r="O632" i="7" s="1"/>
  <c r="L631" i="7"/>
  <c r="O631" i="7" s="1"/>
  <c r="L630" i="7"/>
  <c r="O630" i="7" s="1"/>
  <c r="L629" i="7"/>
  <c r="O629" i="7" s="1"/>
  <c r="L628" i="7"/>
  <c r="O628" i="7" s="1"/>
  <c r="L627" i="7"/>
  <c r="O627" i="7" s="1"/>
  <c r="L626" i="7"/>
  <c r="O626" i="7" s="1"/>
  <c r="L625" i="7"/>
  <c r="O625" i="7" s="1"/>
  <c r="L624" i="7"/>
  <c r="O624" i="7" s="1"/>
  <c r="L623" i="7"/>
  <c r="O623" i="7" s="1"/>
  <c r="L622" i="7"/>
  <c r="O622" i="7" s="1"/>
  <c r="L621" i="7"/>
  <c r="O621" i="7" s="1"/>
  <c r="L620" i="7"/>
  <c r="O620" i="7" s="1"/>
  <c r="L619" i="7"/>
  <c r="O619" i="7" s="1"/>
  <c r="L618" i="7"/>
  <c r="O618" i="7" s="1"/>
  <c r="L617" i="7"/>
  <c r="O617" i="7" s="1"/>
  <c r="L616" i="7"/>
  <c r="O616" i="7" s="1"/>
  <c r="L615" i="7"/>
  <c r="O615" i="7" s="1"/>
  <c r="L614" i="7"/>
  <c r="O614" i="7" s="1"/>
  <c r="L613" i="7"/>
  <c r="O613" i="7" s="1"/>
  <c r="L612" i="7"/>
  <c r="O612" i="7" s="1"/>
  <c r="L611" i="7"/>
  <c r="O611" i="7" s="1"/>
  <c r="L610" i="7"/>
  <c r="O610" i="7" s="1"/>
  <c r="L609" i="7"/>
  <c r="O609" i="7" s="1"/>
  <c r="L608" i="7"/>
  <c r="O608" i="7" s="1"/>
  <c r="L607" i="7"/>
  <c r="O607" i="7" s="1"/>
  <c r="L606" i="7"/>
  <c r="O606" i="7" s="1"/>
  <c r="L605" i="7"/>
  <c r="O605" i="7" s="1"/>
  <c r="L604" i="7"/>
  <c r="O604" i="7" s="1"/>
  <c r="L603" i="7"/>
  <c r="O603" i="7" s="1"/>
  <c r="L602" i="7"/>
  <c r="O602" i="7" s="1"/>
  <c r="L601" i="7"/>
  <c r="O601" i="7" s="1"/>
  <c r="L600" i="7"/>
  <c r="O600" i="7" s="1"/>
  <c r="L599" i="7"/>
  <c r="O599" i="7" s="1"/>
  <c r="L598" i="7"/>
  <c r="O598" i="7" s="1"/>
  <c r="L597" i="7"/>
  <c r="O597" i="7" s="1"/>
  <c r="L596" i="7"/>
  <c r="O596" i="7" s="1"/>
  <c r="L595" i="7"/>
  <c r="O595" i="7" s="1"/>
  <c r="L594" i="7"/>
  <c r="O594" i="7" s="1"/>
  <c r="L593" i="7"/>
  <c r="O593" i="7" s="1"/>
  <c r="L592" i="7"/>
  <c r="O592" i="7" s="1"/>
  <c r="L591" i="7"/>
  <c r="O591" i="7" s="1"/>
  <c r="L590" i="7"/>
  <c r="O590" i="7" s="1"/>
  <c r="L589" i="7"/>
  <c r="O589" i="7" s="1"/>
  <c r="L588" i="7"/>
  <c r="O588" i="7" s="1"/>
  <c r="L587" i="7"/>
  <c r="O587" i="7" s="1"/>
  <c r="L586" i="7"/>
  <c r="O586" i="7" s="1"/>
  <c r="L585" i="7"/>
  <c r="O585" i="7" s="1"/>
  <c r="L584" i="7"/>
  <c r="O584" i="7" s="1"/>
  <c r="L583" i="7"/>
  <c r="O583" i="7" s="1"/>
  <c r="L582" i="7"/>
  <c r="O582" i="7" s="1"/>
  <c r="L581" i="7"/>
  <c r="O581" i="7" s="1"/>
  <c r="L580" i="7"/>
  <c r="O580" i="7" s="1"/>
  <c r="L579" i="7"/>
  <c r="O579" i="7" s="1"/>
  <c r="L578" i="7"/>
  <c r="O578" i="7" s="1"/>
  <c r="L577" i="7"/>
  <c r="O577" i="7" s="1"/>
  <c r="L576" i="7"/>
  <c r="O576" i="7" s="1"/>
  <c r="L575" i="7"/>
  <c r="O575" i="7" s="1"/>
  <c r="L574" i="7"/>
  <c r="O574" i="7" s="1"/>
  <c r="L573" i="7"/>
  <c r="O573" i="7" s="1"/>
  <c r="L572" i="7"/>
  <c r="O572" i="7" s="1"/>
  <c r="L571" i="7"/>
  <c r="O571" i="7" s="1"/>
  <c r="L570" i="7"/>
  <c r="O570" i="7" s="1"/>
  <c r="L569" i="7"/>
  <c r="O569" i="7" s="1"/>
  <c r="L568" i="7"/>
  <c r="O568" i="7" s="1"/>
  <c r="L567" i="7"/>
  <c r="O567" i="7" s="1"/>
  <c r="L566" i="7"/>
  <c r="O566" i="7" s="1"/>
  <c r="L565" i="7"/>
  <c r="O565" i="7" s="1"/>
  <c r="L564" i="7"/>
  <c r="O564" i="7" s="1"/>
  <c r="L563" i="7"/>
  <c r="O563" i="7" s="1"/>
  <c r="L562" i="7"/>
  <c r="O562" i="7" s="1"/>
  <c r="L561" i="7"/>
  <c r="O561" i="7" s="1"/>
  <c r="L560" i="7"/>
  <c r="O560" i="7" s="1"/>
  <c r="L559" i="7"/>
  <c r="O559" i="7" s="1"/>
  <c r="L558" i="7"/>
  <c r="O558" i="7" s="1"/>
  <c r="L557" i="7"/>
  <c r="O557" i="7" s="1"/>
  <c r="L556" i="7"/>
  <c r="O556" i="7" s="1"/>
  <c r="L555" i="7"/>
  <c r="O555" i="7" s="1"/>
  <c r="L554" i="7"/>
  <c r="O554" i="7" s="1"/>
  <c r="L553" i="7"/>
  <c r="O553" i="7" s="1"/>
  <c r="L552" i="7"/>
  <c r="O552" i="7" s="1"/>
  <c r="L551" i="7"/>
  <c r="O551" i="7" s="1"/>
  <c r="L550" i="7"/>
  <c r="O550" i="7" s="1"/>
  <c r="L549" i="7"/>
  <c r="O549" i="7" s="1"/>
  <c r="L548" i="7"/>
  <c r="O548" i="7" s="1"/>
  <c r="L547" i="7"/>
  <c r="O547" i="7" s="1"/>
  <c r="L546" i="7"/>
  <c r="O546" i="7" s="1"/>
  <c r="L545" i="7"/>
  <c r="O545" i="7" s="1"/>
  <c r="L544" i="7"/>
  <c r="O544" i="7" s="1"/>
  <c r="L543" i="7"/>
  <c r="O543" i="7" s="1"/>
  <c r="L542" i="7"/>
  <c r="O542" i="7" s="1"/>
  <c r="L541" i="7"/>
  <c r="O541" i="7" s="1"/>
  <c r="L540" i="7"/>
  <c r="O540" i="7" s="1"/>
  <c r="L539" i="7"/>
  <c r="O539" i="7" s="1"/>
  <c r="L538" i="7"/>
  <c r="O538" i="7" s="1"/>
  <c r="L537" i="7"/>
  <c r="O537" i="7" s="1"/>
  <c r="L536" i="7"/>
  <c r="O536" i="7" s="1"/>
  <c r="L535" i="7"/>
  <c r="O535" i="7" s="1"/>
  <c r="L534" i="7"/>
  <c r="O534" i="7" s="1"/>
  <c r="L533" i="7"/>
  <c r="O533" i="7" s="1"/>
  <c r="L532" i="7"/>
  <c r="O532" i="7" s="1"/>
  <c r="L531" i="7"/>
  <c r="O531" i="7" s="1"/>
  <c r="L530" i="7"/>
  <c r="O530" i="7" s="1"/>
  <c r="L529" i="7"/>
  <c r="O529" i="7" s="1"/>
  <c r="L528" i="7"/>
  <c r="O528" i="7" s="1"/>
  <c r="L527" i="7"/>
  <c r="O527" i="7" s="1"/>
  <c r="L526" i="7"/>
  <c r="O526" i="7" s="1"/>
  <c r="L525" i="7"/>
  <c r="O525" i="7" s="1"/>
  <c r="L524" i="7"/>
  <c r="O524" i="7" s="1"/>
  <c r="L523" i="7"/>
  <c r="O523" i="7" s="1"/>
  <c r="L522" i="7"/>
  <c r="O522" i="7" s="1"/>
  <c r="L521" i="7"/>
  <c r="O521" i="7" s="1"/>
  <c r="L520" i="7"/>
  <c r="O520" i="7" s="1"/>
  <c r="L519" i="7"/>
  <c r="O519" i="7" s="1"/>
  <c r="L518" i="7"/>
  <c r="O518" i="7" s="1"/>
  <c r="L517" i="7"/>
  <c r="O517" i="7" s="1"/>
  <c r="L516" i="7"/>
  <c r="O516" i="7" s="1"/>
  <c r="L515" i="7"/>
  <c r="O515" i="7" s="1"/>
  <c r="L514" i="7"/>
  <c r="O514" i="7" s="1"/>
  <c r="L513" i="7"/>
  <c r="O513" i="7" s="1"/>
  <c r="L512" i="7"/>
  <c r="O512" i="7" s="1"/>
  <c r="L511" i="7"/>
  <c r="O511" i="7" s="1"/>
  <c r="L510" i="7"/>
  <c r="O510" i="7" s="1"/>
  <c r="L509" i="7"/>
  <c r="O509" i="7" s="1"/>
  <c r="L508" i="7"/>
  <c r="O508" i="7" s="1"/>
  <c r="L507" i="7"/>
  <c r="O507" i="7" s="1"/>
  <c r="L506" i="7"/>
  <c r="O506" i="7" s="1"/>
  <c r="L505" i="7"/>
  <c r="O505" i="7" s="1"/>
  <c r="L504" i="7"/>
  <c r="O504" i="7" s="1"/>
  <c r="L503" i="7"/>
  <c r="O503" i="7" s="1"/>
  <c r="L502" i="7"/>
  <c r="O502" i="7" s="1"/>
  <c r="L501" i="7"/>
  <c r="O501" i="7" s="1"/>
  <c r="L500" i="7"/>
  <c r="O500" i="7" s="1"/>
  <c r="L499" i="7"/>
  <c r="O499" i="7" s="1"/>
  <c r="L498" i="7"/>
  <c r="O498" i="7" s="1"/>
  <c r="L497" i="7"/>
  <c r="O497" i="7" s="1"/>
  <c r="L496" i="7"/>
  <c r="O496" i="7" s="1"/>
  <c r="L495" i="7"/>
  <c r="O495" i="7" s="1"/>
  <c r="L494" i="7"/>
  <c r="O494" i="7" s="1"/>
  <c r="L493" i="7"/>
  <c r="O493" i="7" s="1"/>
  <c r="L492" i="7"/>
  <c r="O492" i="7" s="1"/>
  <c r="L491" i="7"/>
  <c r="O491" i="7" s="1"/>
  <c r="L490" i="7"/>
  <c r="O490" i="7" s="1"/>
  <c r="L489" i="7"/>
  <c r="O489" i="7" s="1"/>
  <c r="L488" i="7"/>
  <c r="O488" i="7" s="1"/>
  <c r="L487" i="7"/>
  <c r="O487" i="7" s="1"/>
  <c r="L486" i="7"/>
  <c r="O486" i="7" s="1"/>
  <c r="L485" i="7"/>
  <c r="O485" i="7" s="1"/>
  <c r="L484" i="7"/>
  <c r="O484" i="7" s="1"/>
  <c r="L483" i="7"/>
  <c r="O483" i="7" s="1"/>
  <c r="L482" i="7"/>
  <c r="O482" i="7" s="1"/>
  <c r="L481" i="7"/>
  <c r="O481" i="7" s="1"/>
  <c r="L480" i="7"/>
  <c r="O480" i="7" s="1"/>
  <c r="L479" i="7"/>
  <c r="O479" i="7" s="1"/>
  <c r="L478" i="7"/>
  <c r="O478" i="7" s="1"/>
  <c r="L477" i="7"/>
  <c r="O477" i="7" s="1"/>
  <c r="L476" i="7"/>
  <c r="O476" i="7" s="1"/>
  <c r="L475" i="7"/>
  <c r="O475" i="7" s="1"/>
  <c r="L474" i="7"/>
  <c r="O474" i="7" s="1"/>
  <c r="L473" i="7"/>
  <c r="O473" i="7" s="1"/>
  <c r="L472" i="7"/>
  <c r="O472" i="7" s="1"/>
  <c r="L471" i="7"/>
  <c r="O471" i="7" s="1"/>
  <c r="L470" i="7"/>
  <c r="O470" i="7" s="1"/>
  <c r="L469" i="7"/>
  <c r="O469" i="7" s="1"/>
  <c r="L468" i="7"/>
  <c r="O468" i="7" s="1"/>
  <c r="L467" i="7"/>
  <c r="O467" i="7" s="1"/>
  <c r="L466" i="7"/>
  <c r="O466" i="7" s="1"/>
  <c r="L465" i="7"/>
  <c r="O465" i="7" s="1"/>
  <c r="L464" i="7"/>
  <c r="O464" i="7" s="1"/>
  <c r="L463" i="7"/>
  <c r="O463" i="7" s="1"/>
  <c r="L462" i="7"/>
  <c r="O462" i="7" s="1"/>
  <c r="L461" i="7"/>
  <c r="O461" i="7" s="1"/>
  <c r="L460" i="7"/>
  <c r="O460" i="7" s="1"/>
  <c r="L459" i="7"/>
  <c r="O459" i="7" s="1"/>
  <c r="L458" i="7"/>
  <c r="O458" i="7" s="1"/>
  <c r="L457" i="7"/>
  <c r="O457" i="7" s="1"/>
  <c r="L456" i="7"/>
  <c r="O456" i="7" s="1"/>
  <c r="L455" i="7"/>
  <c r="O455" i="7" s="1"/>
  <c r="L454" i="7"/>
  <c r="O454" i="7" s="1"/>
  <c r="L453" i="7"/>
  <c r="O453" i="7" s="1"/>
  <c r="L452" i="7"/>
  <c r="O452" i="7" s="1"/>
  <c r="L451" i="7"/>
  <c r="O451" i="7" s="1"/>
  <c r="L450" i="7"/>
  <c r="O450" i="7" s="1"/>
  <c r="L449" i="7"/>
  <c r="O449" i="7" s="1"/>
  <c r="L448" i="7"/>
  <c r="O448" i="7" s="1"/>
  <c r="L447" i="7"/>
  <c r="O447" i="7" s="1"/>
  <c r="L446" i="7"/>
  <c r="O446" i="7" s="1"/>
  <c r="L445" i="7"/>
  <c r="O445" i="7" s="1"/>
  <c r="L444" i="7"/>
  <c r="O444" i="7" s="1"/>
  <c r="L443" i="7"/>
  <c r="O443" i="7" s="1"/>
  <c r="L442" i="7"/>
  <c r="O442" i="7" s="1"/>
  <c r="L441" i="7"/>
  <c r="O441" i="7" s="1"/>
  <c r="L440" i="7"/>
  <c r="O440" i="7" s="1"/>
  <c r="L439" i="7"/>
  <c r="O439" i="7" s="1"/>
  <c r="L438" i="7"/>
  <c r="O438" i="7" s="1"/>
  <c r="L437" i="7"/>
  <c r="O437" i="7" s="1"/>
  <c r="L436" i="7"/>
  <c r="O436" i="7" s="1"/>
  <c r="L435" i="7"/>
  <c r="O435" i="7" s="1"/>
  <c r="L434" i="7"/>
  <c r="O434" i="7" s="1"/>
  <c r="L433" i="7"/>
  <c r="O433" i="7" s="1"/>
  <c r="L432" i="7"/>
  <c r="O432" i="7" s="1"/>
  <c r="L431" i="7"/>
  <c r="O431" i="7" s="1"/>
  <c r="L430" i="7"/>
  <c r="O430" i="7" s="1"/>
  <c r="L429" i="7"/>
  <c r="O429" i="7" s="1"/>
  <c r="L428" i="7"/>
  <c r="O428" i="7" s="1"/>
  <c r="L427" i="7"/>
  <c r="O427" i="7" s="1"/>
  <c r="L426" i="7"/>
  <c r="O426" i="7" s="1"/>
  <c r="L425" i="7"/>
  <c r="O425" i="7" s="1"/>
  <c r="L424" i="7"/>
  <c r="O424" i="7" s="1"/>
  <c r="L423" i="7"/>
  <c r="O423" i="7" s="1"/>
  <c r="L422" i="7"/>
  <c r="O422" i="7" s="1"/>
  <c r="L421" i="7"/>
  <c r="O421" i="7" s="1"/>
  <c r="L420" i="7"/>
  <c r="O420" i="7" s="1"/>
  <c r="L419" i="7"/>
  <c r="O419" i="7" s="1"/>
  <c r="L418" i="7"/>
  <c r="O418" i="7" s="1"/>
  <c r="L417" i="7"/>
  <c r="O417" i="7" s="1"/>
  <c r="L416" i="7"/>
  <c r="O416" i="7" s="1"/>
  <c r="L415" i="7"/>
  <c r="O415" i="7" s="1"/>
  <c r="L414" i="7"/>
  <c r="O414" i="7" s="1"/>
  <c r="L413" i="7"/>
  <c r="O413" i="7" s="1"/>
  <c r="L412" i="7"/>
  <c r="O412" i="7" s="1"/>
  <c r="L411" i="7"/>
  <c r="O411" i="7" s="1"/>
  <c r="L410" i="7"/>
  <c r="O410" i="7" s="1"/>
  <c r="L409" i="7"/>
  <c r="O409" i="7" s="1"/>
  <c r="L408" i="7"/>
  <c r="O408" i="7" s="1"/>
  <c r="L407" i="7"/>
  <c r="O407" i="7" s="1"/>
  <c r="L406" i="7"/>
  <c r="O406" i="7" s="1"/>
  <c r="L405" i="7"/>
  <c r="O405" i="7" s="1"/>
  <c r="L404" i="7"/>
  <c r="O404" i="7" s="1"/>
  <c r="L403" i="7"/>
  <c r="O403" i="7" s="1"/>
  <c r="L402" i="7"/>
  <c r="O402" i="7" s="1"/>
  <c r="L401" i="7"/>
  <c r="O401" i="7" s="1"/>
  <c r="L400" i="7"/>
  <c r="O400" i="7" s="1"/>
  <c r="L399" i="7"/>
  <c r="O399" i="7" s="1"/>
  <c r="L398" i="7"/>
  <c r="O398" i="7" s="1"/>
  <c r="L397" i="7"/>
  <c r="O397" i="7" s="1"/>
  <c r="L396" i="7"/>
  <c r="O396" i="7" s="1"/>
  <c r="L395" i="7"/>
  <c r="O395" i="7" s="1"/>
  <c r="L394" i="7"/>
  <c r="O394" i="7" s="1"/>
  <c r="L393" i="7"/>
  <c r="O393" i="7" s="1"/>
  <c r="L392" i="7"/>
  <c r="O392" i="7" s="1"/>
  <c r="L391" i="7"/>
  <c r="O391" i="7" s="1"/>
  <c r="L390" i="7"/>
  <c r="O390" i="7" s="1"/>
  <c r="L389" i="7"/>
  <c r="O389" i="7" s="1"/>
  <c r="L388" i="7"/>
  <c r="O388" i="7" s="1"/>
  <c r="L387" i="7"/>
  <c r="O387" i="7" s="1"/>
  <c r="L386" i="7"/>
  <c r="O386" i="7" s="1"/>
  <c r="L385" i="7"/>
  <c r="O385" i="7" s="1"/>
  <c r="L384" i="7"/>
  <c r="O384" i="7" s="1"/>
  <c r="L383" i="7"/>
  <c r="O383" i="7" s="1"/>
  <c r="L382" i="7"/>
  <c r="O382" i="7" s="1"/>
  <c r="L381" i="7"/>
  <c r="O381" i="7" s="1"/>
  <c r="L380" i="7"/>
  <c r="O380" i="7" s="1"/>
  <c r="L379" i="7"/>
  <c r="O379" i="7" s="1"/>
  <c r="L378" i="7"/>
  <c r="O378" i="7" s="1"/>
  <c r="L377" i="7"/>
  <c r="O377" i="7" s="1"/>
  <c r="L376" i="7"/>
  <c r="O376" i="7" s="1"/>
  <c r="L375" i="7"/>
  <c r="O375" i="7" s="1"/>
  <c r="L374" i="7"/>
  <c r="O374" i="7" s="1"/>
  <c r="L373" i="7"/>
  <c r="O373" i="7" s="1"/>
  <c r="L372" i="7"/>
  <c r="O372" i="7" s="1"/>
  <c r="L371" i="7"/>
  <c r="O371" i="7" s="1"/>
  <c r="L370" i="7"/>
  <c r="O370" i="7" s="1"/>
  <c r="L369" i="7"/>
  <c r="O369" i="7" s="1"/>
  <c r="L368" i="7"/>
  <c r="O368" i="7" s="1"/>
  <c r="L367" i="7"/>
  <c r="O367" i="7" s="1"/>
  <c r="L366" i="7"/>
  <c r="O366" i="7" s="1"/>
  <c r="L365" i="7"/>
  <c r="O365" i="7" s="1"/>
  <c r="L364" i="7"/>
  <c r="O364" i="7" s="1"/>
  <c r="L363" i="7"/>
  <c r="O363" i="7" s="1"/>
  <c r="L362" i="7"/>
  <c r="O362" i="7" s="1"/>
  <c r="L361" i="7"/>
  <c r="O361" i="7" s="1"/>
  <c r="L360" i="7"/>
  <c r="O360" i="7" s="1"/>
  <c r="L359" i="7"/>
  <c r="O359" i="7" s="1"/>
  <c r="L358" i="7"/>
  <c r="O358" i="7" s="1"/>
  <c r="L357" i="7"/>
  <c r="O357" i="7" s="1"/>
  <c r="L356" i="7"/>
  <c r="O356" i="7" s="1"/>
  <c r="L355" i="7"/>
  <c r="O355" i="7" s="1"/>
  <c r="L354" i="7"/>
  <c r="O354" i="7" s="1"/>
  <c r="L353" i="7"/>
  <c r="O353" i="7" s="1"/>
  <c r="L352" i="7"/>
  <c r="O352" i="7" s="1"/>
  <c r="L351" i="7"/>
  <c r="O351" i="7" s="1"/>
  <c r="L350" i="7"/>
  <c r="O350" i="7" s="1"/>
  <c r="L349" i="7"/>
  <c r="O349" i="7" s="1"/>
  <c r="L348" i="7"/>
  <c r="O348" i="7" s="1"/>
  <c r="L347" i="7"/>
  <c r="O347" i="7" s="1"/>
  <c r="L346" i="7"/>
  <c r="O346" i="7" s="1"/>
  <c r="L345" i="7"/>
  <c r="O345" i="7" s="1"/>
  <c r="L344" i="7"/>
  <c r="O344" i="7" s="1"/>
  <c r="L343" i="7"/>
  <c r="O343" i="7" s="1"/>
  <c r="L342" i="7"/>
  <c r="O342" i="7" s="1"/>
  <c r="L341" i="7"/>
  <c r="O341" i="7" s="1"/>
  <c r="L340" i="7"/>
  <c r="O340" i="7" s="1"/>
  <c r="L339" i="7"/>
  <c r="O339" i="7" s="1"/>
  <c r="L338" i="7"/>
  <c r="O338" i="7" s="1"/>
  <c r="L337" i="7"/>
  <c r="O337" i="7" s="1"/>
  <c r="L336" i="7"/>
  <c r="O336" i="7" s="1"/>
  <c r="L335" i="7"/>
  <c r="O335" i="7" s="1"/>
  <c r="L334" i="7"/>
  <c r="O334" i="7" s="1"/>
  <c r="L333" i="7"/>
  <c r="O333" i="7" s="1"/>
  <c r="L332" i="7"/>
  <c r="O332" i="7" s="1"/>
  <c r="L331" i="7"/>
  <c r="O331" i="7" s="1"/>
  <c r="L330" i="7"/>
  <c r="O330" i="7" s="1"/>
  <c r="L329" i="7"/>
  <c r="O329" i="7" s="1"/>
  <c r="L328" i="7"/>
  <c r="O328" i="7" s="1"/>
  <c r="L327" i="7"/>
  <c r="O327" i="7" s="1"/>
  <c r="L326" i="7"/>
  <c r="O326" i="7" s="1"/>
  <c r="L325" i="7"/>
  <c r="O325" i="7" s="1"/>
  <c r="L324" i="7"/>
  <c r="O324" i="7" s="1"/>
  <c r="L323" i="7"/>
  <c r="O323" i="7" s="1"/>
  <c r="L322" i="7"/>
  <c r="O322" i="7" s="1"/>
  <c r="L321" i="7"/>
  <c r="O321" i="7" s="1"/>
  <c r="L320" i="7"/>
  <c r="O320" i="7" s="1"/>
  <c r="L319" i="7"/>
  <c r="O319" i="7" s="1"/>
  <c r="L318" i="7"/>
  <c r="O318" i="7" s="1"/>
  <c r="L317" i="7"/>
  <c r="O317" i="7" s="1"/>
  <c r="L316" i="7"/>
  <c r="O316" i="7" s="1"/>
  <c r="L315" i="7"/>
  <c r="O315" i="7" s="1"/>
  <c r="L314" i="7"/>
  <c r="O314" i="7" s="1"/>
  <c r="L313" i="7"/>
  <c r="O313" i="7" s="1"/>
  <c r="L312" i="7"/>
  <c r="O312" i="7" s="1"/>
  <c r="L311" i="7"/>
  <c r="O311" i="7" s="1"/>
  <c r="L310" i="7"/>
  <c r="O310" i="7" s="1"/>
  <c r="L309" i="7"/>
  <c r="O309" i="7" s="1"/>
  <c r="L308" i="7"/>
  <c r="O308" i="7" s="1"/>
  <c r="L307" i="7"/>
  <c r="O307" i="7" s="1"/>
  <c r="L306" i="7"/>
  <c r="O306" i="7" s="1"/>
  <c r="L305" i="7"/>
  <c r="O305" i="7" s="1"/>
  <c r="L304" i="7"/>
  <c r="O304" i="7" s="1"/>
  <c r="L303" i="7"/>
  <c r="O303" i="7" s="1"/>
  <c r="L302" i="7"/>
  <c r="O302" i="7" s="1"/>
  <c r="L301" i="7"/>
  <c r="O301" i="7" s="1"/>
  <c r="L300" i="7"/>
  <c r="O300" i="7" s="1"/>
  <c r="L299" i="7"/>
  <c r="O299" i="7" s="1"/>
  <c r="L298" i="7"/>
  <c r="O298" i="7" s="1"/>
  <c r="L297" i="7"/>
  <c r="O297" i="7" s="1"/>
  <c r="L296" i="7"/>
  <c r="O296" i="7" s="1"/>
  <c r="L295" i="7"/>
  <c r="O295" i="7" s="1"/>
  <c r="L294" i="7"/>
  <c r="O294" i="7" s="1"/>
  <c r="L293" i="7"/>
  <c r="O293" i="7" s="1"/>
  <c r="L292" i="7"/>
  <c r="O292" i="7" s="1"/>
  <c r="L291" i="7"/>
  <c r="O291" i="7" s="1"/>
  <c r="L290" i="7"/>
  <c r="O290" i="7" s="1"/>
  <c r="L289" i="7"/>
  <c r="O289" i="7" s="1"/>
  <c r="L288" i="7"/>
  <c r="O288" i="7" s="1"/>
  <c r="L287" i="7"/>
  <c r="O287" i="7" s="1"/>
  <c r="L286" i="7"/>
  <c r="O286" i="7" s="1"/>
  <c r="L285" i="7"/>
  <c r="O285" i="7" s="1"/>
  <c r="L284" i="7"/>
  <c r="O284" i="7" s="1"/>
  <c r="L283" i="7"/>
  <c r="O283" i="7" s="1"/>
  <c r="L282" i="7"/>
  <c r="O282" i="7" s="1"/>
  <c r="L281" i="7"/>
  <c r="O281" i="7" s="1"/>
  <c r="L280" i="7"/>
  <c r="O280" i="7" s="1"/>
  <c r="L279" i="7"/>
  <c r="O279" i="7" s="1"/>
  <c r="L278" i="7"/>
  <c r="O278" i="7" s="1"/>
  <c r="L277" i="7"/>
  <c r="O277" i="7" s="1"/>
  <c r="L276" i="7"/>
  <c r="O276" i="7" s="1"/>
  <c r="L275" i="7"/>
  <c r="O275" i="7" s="1"/>
  <c r="L274" i="7"/>
  <c r="O274" i="7" s="1"/>
  <c r="L273" i="7"/>
  <c r="O273" i="7" s="1"/>
  <c r="L272" i="7"/>
  <c r="O272" i="7" s="1"/>
  <c r="L271" i="7"/>
  <c r="O271" i="7" s="1"/>
  <c r="L270" i="7"/>
  <c r="O270" i="7" s="1"/>
  <c r="L269" i="7"/>
  <c r="O269" i="7" s="1"/>
  <c r="L268" i="7"/>
  <c r="O268" i="7" s="1"/>
  <c r="L267" i="7"/>
  <c r="O267" i="7" s="1"/>
  <c r="L266" i="7"/>
  <c r="O266" i="7" s="1"/>
  <c r="L265" i="7"/>
  <c r="O265" i="7" s="1"/>
  <c r="L264" i="7"/>
  <c r="O264" i="7" s="1"/>
  <c r="L263" i="7"/>
  <c r="O263" i="7" s="1"/>
  <c r="L262" i="7"/>
  <c r="O262" i="7" s="1"/>
  <c r="L261" i="7"/>
  <c r="O261" i="7" s="1"/>
  <c r="L260" i="7"/>
  <c r="O260" i="7" s="1"/>
  <c r="L259" i="7"/>
  <c r="O259" i="7" s="1"/>
  <c r="L258" i="7"/>
  <c r="O258" i="7" s="1"/>
  <c r="L257" i="7"/>
  <c r="O257" i="7" s="1"/>
  <c r="L256" i="7"/>
  <c r="O256" i="7" s="1"/>
  <c r="L255" i="7"/>
  <c r="O255" i="7" s="1"/>
  <c r="L254" i="7"/>
  <c r="O254" i="7" s="1"/>
  <c r="L253" i="7"/>
  <c r="O253" i="7" s="1"/>
  <c r="L252" i="7"/>
  <c r="O252" i="7" s="1"/>
  <c r="L251" i="7"/>
  <c r="O251" i="7" s="1"/>
  <c r="L250" i="7"/>
  <c r="O250" i="7" s="1"/>
  <c r="L249" i="7"/>
  <c r="O249" i="7" s="1"/>
  <c r="L248" i="7"/>
  <c r="O248" i="7" s="1"/>
  <c r="L247" i="7"/>
  <c r="O247" i="7" s="1"/>
  <c r="L246" i="7"/>
  <c r="O246" i="7" s="1"/>
  <c r="L245" i="7"/>
  <c r="O245" i="7" s="1"/>
  <c r="L244" i="7"/>
  <c r="O244" i="7" s="1"/>
  <c r="L243" i="7"/>
  <c r="O243" i="7" s="1"/>
  <c r="L242" i="7"/>
  <c r="O242" i="7" s="1"/>
  <c r="L241" i="7"/>
  <c r="O241" i="7" s="1"/>
  <c r="L240" i="7"/>
  <c r="O240" i="7" s="1"/>
  <c r="L239" i="7"/>
  <c r="O239" i="7" s="1"/>
  <c r="L238" i="7"/>
  <c r="O238" i="7" s="1"/>
  <c r="L237" i="7"/>
  <c r="O237" i="7" s="1"/>
  <c r="L236" i="7"/>
  <c r="O236" i="7" s="1"/>
  <c r="L235" i="7"/>
  <c r="O235" i="7" s="1"/>
  <c r="L234" i="7"/>
  <c r="O234" i="7" s="1"/>
  <c r="L233" i="7"/>
  <c r="O233" i="7" s="1"/>
  <c r="L232" i="7"/>
  <c r="O232" i="7" s="1"/>
  <c r="L231" i="7"/>
  <c r="O231" i="7" s="1"/>
  <c r="L230" i="7"/>
  <c r="O230" i="7" s="1"/>
  <c r="L229" i="7"/>
  <c r="O229" i="7" s="1"/>
  <c r="L228" i="7"/>
  <c r="O228" i="7" s="1"/>
  <c r="L227" i="7"/>
  <c r="O227" i="7" s="1"/>
  <c r="L226" i="7"/>
  <c r="O226" i="7" s="1"/>
  <c r="L225" i="7"/>
  <c r="O225" i="7" s="1"/>
  <c r="L224" i="7"/>
  <c r="O224" i="7" s="1"/>
  <c r="L223" i="7"/>
  <c r="O223" i="7" s="1"/>
  <c r="L222" i="7"/>
  <c r="O222" i="7" s="1"/>
  <c r="L221" i="7"/>
  <c r="O221" i="7" s="1"/>
  <c r="L220" i="7"/>
  <c r="O220" i="7" s="1"/>
  <c r="L219" i="7"/>
  <c r="O219" i="7" s="1"/>
  <c r="L218" i="7"/>
  <c r="O218" i="7" s="1"/>
  <c r="L217" i="7"/>
  <c r="O217" i="7" s="1"/>
  <c r="L216" i="7"/>
  <c r="O216" i="7" s="1"/>
  <c r="L215" i="7"/>
  <c r="O215" i="7" s="1"/>
  <c r="L214" i="7"/>
  <c r="O214" i="7" s="1"/>
  <c r="L213" i="7"/>
  <c r="O213" i="7" s="1"/>
  <c r="L212" i="7"/>
  <c r="O212" i="7" s="1"/>
  <c r="L211" i="7"/>
  <c r="O211" i="7" s="1"/>
  <c r="L210" i="7"/>
  <c r="O210" i="7" s="1"/>
  <c r="L209" i="7"/>
  <c r="O209" i="7" s="1"/>
  <c r="L208" i="7"/>
  <c r="O208" i="7" s="1"/>
  <c r="L207" i="7"/>
  <c r="O207" i="7" s="1"/>
  <c r="L206" i="7"/>
  <c r="O206" i="7" s="1"/>
  <c r="L205" i="7"/>
  <c r="O205" i="7" s="1"/>
  <c r="L204" i="7"/>
  <c r="O204" i="7" s="1"/>
  <c r="L203" i="7"/>
  <c r="O203" i="7" s="1"/>
  <c r="L202" i="7"/>
  <c r="O202" i="7" s="1"/>
  <c r="L201" i="7"/>
  <c r="O201" i="7" s="1"/>
  <c r="L200" i="7"/>
  <c r="O200" i="7" s="1"/>
  <c r="L199" i="7"/>
  <c r="O199" i="7" s="1"/>
  <c r="L198" i="7"/>
  <c r="O198" i="7" s="1"/>
  <c r="L197" i="7"/>
  <c r="O197" i="7" s="1"/>
  <c r="L196" i="7"/>
  <c r="O196" i="7" s="1"/>
  <c r="L195" i="7"/>
  <c r="O195" i="7" s="1"/>
  <c r="L194" i="7"/>
  <c r="O194" i="7" s="1"/>
  <c r="L193" i="7"/>
  <c r="O193" i="7" s="1"/>
  <c r="L192" i="7"/>
  <c r="O192" i="7" s="1"/>
  <c r="L191" i="7"/>
  <c r="O191" i="7" s="1"/>
  <c r="L190" i="7"/>
  <c r="O190" i="7" s="1"/>
  <c r="L189" i="7"/>
  <c r="O189" i="7" s="1"/>
  <c r="L188" i="7"/>
  <c r="O188" i="7" s="1"/>
  <c r="L187" i="7"/>
  <c r="O187" i="7" s="1"/>
  <c r="L186" i="7"/>
  <c r="O186" i="7" s="1"/>
  <c r="L185" i="7"/>
  <c r="O185" i="7" s="1"/>
  <c r="L184" i="7"/>
  <c r="O184" i="7" s="1"/>
  <c r="L183" i="7"/>
  <c r="O183" i="7" s="1"/>
  <c r="L182" i="7"/>
  <c r="O182" i="7" s="1"/>
  <c r="L181" i="7"/>
  <c r="O181" i="7" s="1"/>
  <c r="L180" i="7"/>
  <c r="O180" i="7" s="1"/>
  <c r="L179" i="7"/>
  <c r="O179" i="7" s="1"/>
  <c r="L178" i="7"/>
  <c r="O178" i="7" s="1"/>
  <c r="L177" i="7"/>
  <c r="O177" i="7" s="1"/>
  <c r="L176" i="7"/>
  <c r="O176" i="7" s="1"/>
  <c r="L175" i="7"/>
  <c r="O175" i="7" s="1"/>
  <c r="L174" i="7"/>
  <c r="O174" i="7" s="1"/>
  <c r="L173" i="7"/>
  <c r="O173" i="7" s="1"/>
  <c r="L172" i="7"/>
  <c r="O172" i="7" s="1"/>
  <c r="L171" i="7"/>
  <c r="O171" i="7" s="1"/>
  <c r="L170" i="7"/>
  <c r="O170" i="7" s="1"/>
  <c r="L169" i="7"/>
  <c r="O169" i="7" s="1"/>
  <c r="L168" i="7"/>
  <c r="O168" i="7" s="1"/>
  <c r="L167" i="7"/>
  <c r="O167" i="7" s="1"/>
  <c r="L166" i="7"/>
  <c r="O166" i="7" s="1"/>
  <c r="L165" i="7"/>
  <c r="O165" i="7" s="1"/>
  <c r="L164" i="7"/>
  <c r="O164" i="7" s="1"/>
  <c r="L163" i="7"/>
  <c r="O163" i="7" s="1"/>
  <c r="L162" i="7"/>
  <c r="O162" i="7" s="1"/>
  <c r="L161" i="7"/>
  <c r="O161" i="7" s="1"/>
  <c r="L160" i="7"/>
  <c r="O160" i="7" s="1"/>
  <c r="L159" i="7"/>
  <c r="O159" i="7" s="1"/>
  <c r="L158" i="7"/>
  <c r="O158" i="7" s="1"/>
  <c r="L157" i="7"/>
  <c r="O157" i="7" s="1"/>
  <c r="L156" i="7"/>
  <c r="O156" i="7" s="1"/>
  <c r="L155" i="7"/>
  <c r="O155" i="7" s="1"/>
  <c r="L154" i="7"/>
  <c r="O154" i="7" s="1"/>
  <c r="L153" i="7"/>
  <c r="O153" i="7" s="1"/>
  <c r="L152" i="7"/>
  <c r="O152" i="7" s="1"/>
  <c r="L151" i="7"/>
  <c r="O151" i="7" s="1"/>
  <c r="L150" i="7"/>
  <c r="O150" i="7" s="1"/>
  <c r="L149" i="7"/>
  <c r="O149" i="7" s="1"/>
  <c r="L148" i="7"/>
  <c r="O148" i="7" s="1"/>
  <c r="L147" i="7"/>
  <c r="O147" i="7" s="1"/>
  <c r="L146" i="7"/>
  <c r="O146" i="7" s="1"/>
  <c r="L145" i="7"/>
  <c r="O145" i="7" s="1"/>
  <c r="L144" i="7"/>
  <c r="O144" i="7" s="1"/>
  <c r="L143" i="7"/>
  <c r="O143" i="7" s="1"/>
  <c r="L142" i="7"/>
  <c r="O142" i="7" s="1"/>
  <c r="L141" i="7"/>
  <c r="O141" i="7" s="1"/>
  <c r="L140" i="7"/>
  <c r="O140" i="7" s="1"/>
  <c r="L139" i="7"/>
  <c r="O139" i="7" s="1"/>
  <c r="L138" i="7"/>
  <c r="O138" i="7" s="1"/>
  <c r="L137" i="7"/>
  <c r="O137" i="7" s="1"/>
  <c r="L136" i="7"/>
  <c r="O136" i="7" s="1"/>
  <c r="L135" i="7"/>
  <c r="O135" i="7" s="1"/>
  <c r="L134" i="7"/>
  <c r="O134" i="7" s="1"/>
  <c r="L133" i="7"/>
  <c r="O133" i="7" s="1"/>
  <c r="L132" i="7"/>
  <c r="O132" i="7" s="1"/>
  <c r="L131" i="7"/>
  <c r="O131" i="7" s="1"/>
  <c r="L130" i="7"/>
  <c r="O130" i="7" s="1"/>
  <c r="L129" i="7"/>
  <c r="O129" i="7" s="1"/>
  <c r="L128" i="7"/>
  <c r="O128" i="7" s="1"/>
  <c r="L127" i="7"/>
  <c r="O127" i="7" s="1"/>
  <c r="L126" i="7"/>
  <c r="O126" i="7" s="1"/>
  <c r="L125" i="7"/>
  <c r="O125" i="7" s="1"/>
  <c r="L124" i="7"/>
  <c r="O124" i="7" s="1"/>
  <c r="L123" i="7"/>
  <c r="O123" i="7" s="1"/>
  <c r="L122" i="7"/>
  <c r="O122" i="7" s="1"/>
  <c r="L121" i="7"/>
  <c r="O121" i="7" s="1"/>
  <c r="L120" i="7"/>
  <c r="O120" i="7" s="1"/>
  <c r="L119" i="7"/>
  <c r="O119" i="7" s="1"/>
  <c r="L118" i="7"/>
  <c r="O118" i="7" s="1"/>
  <c r="L117" i="7"/>
  <c r="O117" i="7" s="1"/>
  <c r="L116" i="7"/>
  <c r="O116" i="7" s="1"/>
  <c r="L115" i="7"/>
  <c r="O115" i="7" s="1"/>
  <c r="L114" i="7"/>
  <c r="O114" i="7" s="1"/>
  <c r="L113" i="7"/>
  <c r="O113" i="7" s="1"/>
  <c r="L112" i="7"/>
  <c r="O112" i="7" s="1"/>
  <c r="L111" i="7"/>
  <c r="O111" i="7" s="1"/>
  <c r="L110" i="7"/>
  <c r="O110" i="7" s="1"/>
  <c r="L109" i="7"/>
  <c r="O109" i="7" s="1"/>
  <c r="L108" i="7"/>
  <c r="O108" i="7" s="1"/>
  <c r="L107" i="7"/>
  <c r="O107" i="7" s="1"/>
  <c r="L106" i="7"/>
  <c r="O106" i="7" s="1"/>
  <c r="L105" i="7"/>
  <c r="O105" i="7" s="1"/>
  <c r="L104" i="7"/>
  <c r="O104" i="7" s="1"/>
  <c r="L103" i="7"/>
  <c r="O103" i="7" s="1"/>
  <c r="L102" i="7"/>
  <c r="O102" i="7" s="1"/>
  <c r="L101" i="7"/>
  <c r="O101" i="7" s="1"/>
  <c r="L100" i="7"/>
  <c r="O100" i="7" s="1"/>
  <c r="L99" i="7"/>
  <c r="O99" i="7" s="1"/>
  <c r="L98" i="7"/>
  <c r="O98" i="7" s="1"/>
  <c r="L97" i="7"/>
  <c r="O97" i="7" s="1"/>
  <c r="L96" i="7"/>
  <c r="O96" i="7" s="1"/>
  <c r="L95" i="7"/>
  <c r="O95" i="7" s="1"/>
  <c r="L94" i="7"/>
  <c r="O94" i="7" s="1"/>
  <c r="L93" i="7"/>
  <c r="O93" i="7" s="1"/>
  <c r="L92" i="7"/>
  <c r="O92" i="7" s="1"/>
  <c r="L91" i="7"/>
  <c r="O91" i="7" s="1"/>
  <c r="L90" i="7"/>
  <c r="O90" i="7" s="1"/>
  <c r="L89" i="7"/>
  <c r="O89" i="7" s="1"/>
  <c r="L88" i="7"/>
  <c r="O88" i="7" s="1"/>
  <c r="L87" i="7"/>
  <c r="O87" i="7" s="1"/>
  <c r="L86" i="7"/>
  <c r="O86" i="7" s="1"/>
  <c r="L85" i="7"/>
  <c r="O85" i="7" s="1"/>
  <c r="L84" i="7"/>
  <c r="O84" i="7" s="1"/>
  <c r="L83" i="7"/>
  <c r="O83" i="7" s="1"/>
  <c r="L82" i="7"/>
  <c r="O82" i="7" s="1"/>
  <c r="L81" i="7"/>
  <c r="O81" i="7" s="1"/>
  <c r="L80" i="7"/>
  <c r="O80" i="7" s="1"/>
  <c r="L79" i="7"/>
  <c r="O79" i="7" s="1"/>
  <c r="L78" i="7"/>
  <c r="O78" i="7" s="1"/>
  <c r="L77" i="7"/>
  <c r="O77" i="7" s="1"/>
  <c r="L76" i="7"/>
  <c r="O76" i="7" s="1"/>
  <c r="L75" i="7"/>
  <c r="O75" i="7" s="1"/>
  <c r="L74" i="7"/>
  <c r="O74" i="7" s="1"/>
  <c r="L73" i="7"/>
  <c r="O73" i="7" s="1"/>
  <c r="L72" i="7"/>
  <c r="O72" i="7" s="1"/>
  <c r="L71" i="7"/>
  <c r="O71" i="7" s="1"/>
  <c r="L70" i="7"/>
  <c r="O70" i="7" s="1"/>
  <c r="L69" i="7"/>
  <c r="O69" i="7" s="1"/>
  <c r="L68" i="7"/>
  <c r="O68" i="7" s="1"/>
  <c r="L67" i="7"/>
  <c r="O67" i="7" s="1"/>
  <c r="L66" i="7"/>
  <c r="O66" i="7" s="1"/>
  <c r="L65" i="7"/>
  <c r="O65" i="7" s="1"/>
  <c r="L64" i="7"/>
  <c r="O64" i="7" s="1"/>
  <c r="L63" i="7"/>
  <c r="O63" i="7" s="1"/>
  <c r="L62" i="7"/>
  <c r="O62" i="7" s="1"/>
  <c r="L61" i="7"/>
  <c r="O61" i="7" s="1"/>
  <c r="L60" i="7"/>
  <c r="O60" i="7" s="1"/>
  <c r="L59" i="7"/>
  <c r="O59" i="7" s="1"/>
  <c r="L58" i="7"/>
  <c r="O58" i="7" s="1"/>
  <c r="L57" i="7"/>
  <c r="O57" i="7" s="1"/>
  <c r="L56" i="7"/>
  <c r="O56" i="7" s="1"/>
  <c r="L55" i="7"/>
  <c r="O55" i="7" s="1"/>
  <c r="L54" i="7"/>
  <c r="O54" i="7" s="1"/>
  <c r="L53" i="7"/>
  <c r="O53" i="7" s="1"/>
  <c r="L52" i="7"/>
  <c r="O52" i="7" s="1"/>
  <c r="L51" i="7"/>
  <c r="O51" i="7" s="1"/>
  <c r="L50" i="7"/>
  <c r="O50" i="7" s="1"/>
  <c r="L49" i="7"/>
  <c r="O49" i="7" s="1"/>
  <c r="L48" i="7"/>
  <c r="O48" i="7" s="1"/>
  <c r="L47" i="7"/>
  <c r="O47" i="7" s="1"/>
  <c r="L46" i="7"/>
  <c r="O46" i="7" s="1"/>
  <c r="L45" i="7"/>
  <c r="O45" i="7" s="1"/>
  <c r="L44" i="7"/>
  <c r="O44" i="7" s="1"/>
  <c r="L43" i="7"/>
  <c r="O43" i="7" s="1"/>
  <c r="L42" i="7"/>
  <c r="O42" i="7" s="1"/>
  <c r="L41" i="7"/>
  <c r="O41" i="7" s="1"/>
  <c r="L40" i="7"/>
  <c r="O40" i="7" s="1"/>
  <c r="L39" i="7"/>
  <c r="O39" i="7" s="1"/>
  <c r="L38" i="7"/>
  <c r="O38" i="7" s="1"/>
  <c r="L37" i="7"/>
  <c r="O37" i="7" s="1"/>
  <c r="L36" i="7"/>
  <c r="O36" i="7" s="1"/>
  <c r="L35" i="7"/>
  <c r="O35" i="7" s="1"/>
  <c r="L34" i="7"/>
  <c r="O34" i="7" s="1"/>
  <c r="L33" i="7"/>
  <c r="O33" i="7" s="1"/>
  <c r="L32" i="7"/>
  <c r="O32" i="7" s="1"/>
  <c r="L31" i="7"/>
  <c r="O31" i="7" s="1"/>
  <c r="L30" i="7"/>
  <c r="O30" i="7" s="1"/>
  <c r="L29" i="7"/>
  <c r="O29" i="7" s="1"/>
  <c r="L28" i="7"/>
  <c r="O28" i="7" s="1"/>
  <c r="L27" i="7"/>
  <c r="O27" i="7" s="1"/>
  <c r="L26" i="7"/>
  <c r="O26" i="7" s="1"/>
  <c r="L25" i="7"/>
  <c r="O25" i="7" s="1"/>
  <c r="L24" i="7"/>
  <c r="O24" i="7" s="1"/>
  <c r="L23" i="7"/>
  <c r="O23" i="7" s="1"/>
  <c r="L22" i="7"/>
  <c r="O22" i="7" s="1"/>
  <c r="L21" i="7"/>
  <c r="O21" i="7" s="1"/>
  <c r="L20" i="7"/>
  <c r="O20" i="7" s="1"/>
  <c r="L19" i="7"/>
  <c r="O19" i="7" s="1"/>
  <c r="L18" i="7"/>
  <c r="O18" i="7" s="1"/>
  <c r="L17" i="7"/>
  <c r="O17" i="7" s="1"/>
  <c r="P85" i="7"/>
  <c r="P84" i="7"/>
  <c r="P83" i="7"/>
  <c r="P82" i="7"/>
  <c r="P81" i="7"/>
  <c r="P80" i="7"/>
  <c r="P79" i="7"/>
  <c r="P78" i="7"/>
  <c r="P76" i="7"/>
  <c r="P75" i="7"/>
  <c r="P74" i="7"/>
  <c r="P73" i="7"/>
  <c r="P72" i="7"/>
  <c r="P71" i="7"/>
  <c r="P70" i="7"/>
  <c r="P69" i="7"/>
  <c r="P68" i="7"/>
  <c r="P67" i="7"/>
  <c r="P66" i="7"/>
  <c r="P65" i="7"/>
  <c r="P64" i="7"/>
  <c r="P63" i="7"/>
  <c r="P61" i="7"/>
  <c r="P60" i="7"/>
  <c r="P59" i="7"/>
  <c r="P58" i="7"/>
  <c r="P57" i="7"/>
  <c r="P56" i="7"/>
  <c r="P55" i="7"/>
  <c r="P54" i="7"/>
  <c r="P53" i="7"/>
  <c r="P52" i="7"/>
  <c r="P51" i="7"/>
  <c r="P50" i="7"/>
  <c r="P49" i="7"/>
  <c r="P48" i="7"/>
  <c r="P47" i="7"/>
  <c r="P46" i="7"/>
  <c r="P45" i="7"/>
  <c r="P44" i="7"/>
  <c r="P43" i="7"/>
  <c r="P42" i="7"/>
  <c r="P4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A6" i="7"/>
  <c r="Q21" i="7" l="1"/>
  <c r="Q29" i="7"/>
  <c r="Q41" i="7"/>
  <c r="Q49" i="7"/>
  <c r="Q57" i="7"/>
  <c r="Q86" i="7"/>
  <c r="Q96" i="7"/>
  <c r="Q104" i="7"/>
  <c r="Q116" i="7"/>
  <c r="Q125" i="7"/>
  <c r="Q134" i="7"/>
  <c r="Q142" i="7"/>
  <c r="Q150" i="7"/>
  <c r="Q161" i="7"/>
  <c r="Q169" i="7"/>
  <c r="Q185" i="7"/>
  <c r="Q189" i="7"/>
  <c r="Q200" i="7"/>
  <c r="Q211" i="7"/>
  <c r="Q225" i="7"/>
  <c r="Q235" i="7"/>
  <c r="Q67" i="7"/>
  <c r="Q71" i="7"/>
  <c r="Q80" i="7"/>
  <c r="Q87" i="7"/>
  <c r="Q92" i="7"/>
  <c r="Q97" i="7"/>
  <c r="Q101" i="7"/>
  <c r="Q105" i="7"/>
  <c r="Q109" i="7"/>
  <c r="Q113" i="7"/>
  <c r="Q117" i="7"/>
  <c r="Q121" i="7"/>
  <c r="Q126" i="7"/>
  <c r="Q130" i="7"/>
  <c r="Q135" i="7"/>
  <c r="Q139" i="7"/>
  <c r="Q143" i="7"/>
  <c r="Q147" i="7"/>
  <c r="Q153" i="7"/>
  <c r="Q158" i="7"/>
  <c r="Q162" i="7"/>
  <c r="Q166" i="7"/>
  <c r="Q170" i="7"/>
  <c r="Q176" i="7"/>
  <c r="Q181" i="7"/>
  <c r="Q186" i="7"/>
  <c r="Q191" i="7"/>
  <c r="Q196" i="7"/>
  <c r="Q201" i="7"/>
  <c r="Q207" i="7"/>
  <c r="Q212" i="7"/>
  <c r="Q222" i="7"/>
  <c r="Q227" i="7"/>
  <c r="Q232" i="7"/>
  <c r="Q237" i="7"/>
  <c r="Q17" i="7"/>
  <c r="Q25" i="7"/>
  <c r="Q33" i="7"/>
  <c r="Q37" i="7"/>
  <c r="Q45" i="7"/>
  <c r="Q53" i="7"/>
  <c r="Q61" i="7"/>
  <c r="Q91" i="7"/>
  <c r="Q100" i="7"/>
  <c r="Q108" i="7"/>
  <c r="Q112" i="7"/>
  <c r="Q120" i="7"/>
  <c r="Q129" i="7"/>
  <c r="Q138" i="7"/>
  <c r="Q146" i="7"/>
  <c r="Q157" i="7"/>
  <c r="Q165" i="7"/>
  <c r="Q173" i="7"/>
  <c r="Q180" i="7"/>
  <c r="Q195" i="7"/>
  <c r="Q206" i="7"/>
  <c r="Q221" i="7"/>
  <c r="Q230" i="7"/>
  <c r="Q18" i="7"/>
  <c r="Q22" i="7"/>
  <c r="Q63" i="7"/>
  <c r="Q75" i="7"/>
  <c r="Q19" i="7"/>
  <c r="Q23" i="7"/>
  <c r="Q27" i="7"/>
  <c r="Q31" i="7"/>
  <c r="Q35" i="7"/>
  <c r="Q39" i="7"/>
  <c r="Q43" i="7"/>
  <c r="Q47" i="7"/>
  <c r="Q51" i="7"/>
  <c r="Q55" i="7"/>
  <c r="Q59" i="7"/>
  <c r="Q76" i="7"/>
  <c r="Q81" i="7"/>
  <c r="Q85" i="7"/>
  <c r="Q88" i="7"/>
  <c r="Q94" i="7"/>
  <c r="Q98" i="7"/>
  <c r="Q102" i="7"/>
  <c r="Q106" i="7"/>
  <c r="Q110" i="7"/>
  <c r="Q114" i="7"/>
  <c r="Q118" i="7"/>
  <c r="Q122" i="7"/>
  <c r="Q127" i="7"/>
  <c r="Q131" i="7"/>
  <c r="Q136" i="7"/>
  <c r="Q140" i="7"/>
  <c r="Q144" i="7"/>
  <c r="Q148" i="7"/>
  <c r="Q155" i="7"/>
  <c r="Q159" i="7"/>
  <c r="Q163" i="7"/>
  <c r="Q167" i="7"/>
  <c r="Q171" i="7"/>
  <c r="Q177" i="7"/>
  <c r="Q182" i="7"/>
  <c r="Q187" i="7"/>
  <c r="Q192" i="7"/>
  <c r="Q197" i="7"/>
  <c r="Q203" i="7"/>
  <c r="Q208" i="7"/>
  <c r="Q216" i="7"/>
  <c r="Q223" i="7"/>
  <c r="Q228" i="7"/>
  <c r="Q233" i="7"/>
  <c r="Q83" i="7"/>
  <c r="Q20" i="7"/>
  <c r="Q24" i="7"/>
  <c r="Q65" i="7"/>
  <c r="Q69" i="7"/>
  <c r="Q73" i="7"/>
  <c r="Q78" i="7"/>
  <c r="Q89" i="7"/>
  <c r="Q95" i="7"/>
  <c r="Q99" i="7"/>
  <c r="Q103" i="7"/>
  <c r="Q107" i="7"/>
  <c r="Q111" i="7"/>
  <c r="Q115" i="7"/>
  <c r="Q119" i="7"/>
  <c r="Q124" i="7"/>
  <c r="Q128" i="7"/>
  <c r="Q133" i="7"/>
  <c r="Q137" i="7"/>
  <c r="Q141" i="7"/>
  <c r="Q145" i="7"/>
  <c r="Q149" i="7"/>
  <c r="Q156" i="7"/>
  <c r="Q160" i="7"/>
  <c r="Q164" i="7"/>
  <c r="Q168" i="7"/>
  <c r="Q172" i="7"/>
  <c r="Q179" i="7"/>
  <c r="Q183" i="7"/>
  <c r="Q188" i="7"/>
  <c r="Q193" i="7"/>
  <c r="Q199" i="7"/>
  <c r="Q204" i="7"/>
  <c r="Q209" i="7"/>
  <c r="Q218" i="7"/>
  <c r="Q224" i="7"/>
  <c r="Q229" i="7"/>
  <c r="Q234" i="7"/>
  <c r="Q26" i="7"/>
  <c r="Q34" i="7"/>
  <c r="Q42" i="7"/>
  <c r="Q50" i="7"/>
  <c r="Q58" i="7"/>
  <c r="Q66" i="7"/>
  <c r="Q74" i="7"/>
  <c r="Q79" i="7"/>
  <c r="Q28" i="7"/>
  <c r="Q36" i="7"/>
  <c r="Q44" i="7"/>
  <c r="Q52" i="7"/>
  <c r="Q60" i="7"/>
  <c r="Q68" i="7"/>
  <c r="Q32" i="7"/>
  <c r="Q40" i="7"/>
  <c r="Q48" i="7"/>
  <c r="Q56" i="7"/>
  <c r="Q64" i="7"/>
  <c r="Q72" i="7"/>
  <c r="Q30" i="7"/>
  <c r="Q38" i="7"/>
  <c r="Q46" i="7"/>
  <c r="Q54" i="7"/>
  <c r="Q70" i="7"/>
  <c r="Q84" i="7"/>
  <c r="Q82" i="7"/>
  <c r="AD207" i="1" l="1"/>
  <c r="AE207" i="1" s="1"/>
  <c r="AD206" i="1"/>
  <c r="AE206" i="1" s="1"/>
  <c r="AD205" i="1"/>
  <c r="AE205" i="1" s="1"/>
  <c r="AD204" i="1"/>
  <c r="AE204" i="1" s="1"/>
  <c r="AD203" i="1"/>
  <c r="AE203" i="1" s="1"/>
  <c r="AD202" i="1"/>
  <c r="AE202" i="1" s="1"/>
  <c r="AD201" i="1"/>
  <c r="AE201" i="1" s="1"/>
  <c r="AD200" i="1"/>
  <c r="AE200" i="1" s="1"/>
  <c r="AD199" i="1"/>
  <c r="AE199" i="1" s="1"/>
  <c r="AD198" i="1"/>
  <c r="AE198" i="1" s="1"/>
  <c r="AD197" i="1"/>
  <c r="AE197" i="1" s="1"/>
  <c r="AD196" i="1"/>
  <c r="AE196" i="1" s="1"/>
  <c r="AD195" i="1"/>
  <c r="AE195" i="1" s="1"/>
  <c r="AD194" i="1"/>
  <c r="AE194" i="1" s="1"/>
  <c r="AD193" i="1"/>
  <c r="AE193" i="1" s="1"/>
  <c r="AD192" i="1"/>
  <c r="AE192" i="1" s="1"/>
  <c r="AD191" i="1"/>
  <c r="AE191" i="1" s="1"/>
  <c r="AD190" i="1"/>
  <c r="AE190" i="1" s="1"/>
  <c r="AD189" i="1"/>
  <c r="AE189" i="1" s="1"/>
  <c r="AD188" i="1"/>
  <c r="AE188" i="1" s="1"/>
  <c r="AD187" i="1"/>
  <c r="AE187" i="1" s="1"/>
  <c r="AD186" i="1"/>
  <c r="AE186" i="1" s="1"/>
  <c r="AD185" i="1"/>
  <c r="AE185" i="1" s="1"/>
  <c r="AD184" i="1"/>
  <c r="AE184" i="1" s="1"/>
  <c r="AD183" i="1"/>
  <c r="AE183" i="1" s="1"/>
  <c r="AD182" i="1"/>
  <c r="AE182" i="1" s="1"/>
  <c r="AD181" i="1"/>
  <c r="AE181" i="1" s="1"/>
  <c r="AD180" i="1"/>
  <c r="AE180" i="1" s="1"/>
  <c r="AD179" i="1"/>
  <c r="AE179" i="1" s="1"/>
  <c r="AD178" i="1"/>
  <c r="AE178" i="1" s="1"/>
  <c r="AD177" i="1"/>
  <c r="AE177" i="1" s="1"/>
  <c r="AD176" i="1"/>
  <c r="AE176" i="1" s="1"/>
  <c r="AD175" i="1"/>
  <c r="AE175" i="1" s="1"/>
  <c r="AD174" i="1"/>
  <c r="AE174" i="1" s="1"/>
  <c r="AD173" i="1"/>
  <c r="AE173" i="1" s="1"/>
  <c r="AD172" i="1"/>
  <c r="AE172" i="1" s="1"/>
  <c r="AD171" i="1"/>
  <c r="AE171" i="1" s="1"/>
  <c r="AD170" i="1"/>
  <c r="AE170" i="1" s="1"/>
  <c r="AD169" i="1"/>
  <c r="AE169" i="1" s="1"/>
  <c r="AD168" i="1"/>
  <c r="AE168" i="1" s="1"/>
  <c r="AD167" i="1"/>
  <c r="AE167" i="1" s="1"/>
  <c r="AD166" i="1"/>
  <c r="AE166" i="1" s="1"/>
  <c r="AD165" i="1"/>
  <c r="AE165" i="1" s="1"/>
  <c r="AD164" i="1"/>
  <c r="AE164" i="1" s="1"/>
  <c r="AD163" i="1"/>
  <c r="AE163" i="1" s="1"/>
  <c r="AD162" i="1"/>
  <c r="AE162" i="1" s="1"/>
  <c r="AD161" i="1"/>
  <c r="AE161" i="1" s="1"/>
  <c r="AD160" i="1"/>
  <c r="AE160" i="1" s="1"/>
  <c r="AD159" i="1"/>
  <c r="AE159" i="1" s="1"/>
  <c r="AD158" i="1"/>
  <c r="AE158" i="1" s="1"/>
  <c r="AD157" i="1"/>
  <c r="AE157" i="1" s="1"/>
  <c r="AD156" i="1"/>
  <c r="AE156" i="1" s="1"/>
  <c r="AD155" i="1"/>
  <c r="AE155" i="1" s="1"/>
  <c r="AD154" i="1"/>
  <c r="AE154" i="1" s="1"/>
  <c r="AD153" i="1"/>
  <c r="AE153" i="1" s="1"/>
  <c r="AD152" i="1"/>
  <c r="AE152" i="1" s="1"/>
  <c r="AD151" i="1"/>
  <c r="AE151" i="1" s="1"/>
  <c r="AD150" i="1"/>
  <c r="AE150" i="1" s="1"/>
  <c r="AD149" i="1"/>
  <c r="AE149" i="1" s="1"/>
  <c r="AD148" i="1"/>
  <c r="AE148" i="1" s="1"/>
  <c r="AD147" i="1"/>
  <c r="AE147" i="1" s="1"/>
  <c r="AD146" i="1"/>
  <c r="AE146" i="1" s="1"/>
  <c r="AD145" i="1"/>
  <c r="AE145" i="1" s="1"/>
  <c r="AD144" i="1"/>
  <c r="AE144" i="1" s="1"/>
  <c r="AD143" i="1"/>
  <c r="AE143" i="1" s="1"/>
  <c r="AD142" i="1"/>
  <c r="AE142" i="1" s="1"/>
  <c r="AD141" i="1"/>
  <c r="AE141" i="1" s="1"/>
  <c r="AD140" i="1"/>
  <c r="AE140" i="1" s="1"/>
  <c r="AD139" i="1"/>
  <c r="AE139" i="1" s="1"/>
  <c r="AD138" i="1"/>
  <c r="AE138" i="1" s="1"/>
  <c r="AD137" i="1"/>
  <c r="AE137" i="1" s="1"/>
  <c r="AD136" i="1"/>
  <c r="AE136" i="1" s="1"/>
  <c r="AD135" i="1"/>
  <c r="AE135" i="1" s="1"/>
  <c r="AD134" i="1"/>
  <c r="AE134" i="1" s="1"/>
  <c r="AD133" i="1"/>
  <c r="AE133" i="1" s="1"/>
  <c r="AD132" i="1"/>
  <c r="AE132" i="1" s="1"/>
  <c r="AD131" i="1"/>
  <c r="AE131" i="1" s="1"/>
  <c r="AD130" i="1"/>
  <c r="AE130" i="1" s="1"/>
  <c r="AD129" i="1"/>
  <c r="AE129" i="1" s="1"/>
  <c r="AD128" i="1"/>
  <c r="AE128" i="1" s="1"/>
  <c r="AD127" i="1"/>
  <c r="AE127" i="1" s="1"/>
  <c r="AD126" i="1"/>
  <c r="AE126" i="1" s="1"/>
  <c r="AD125" i="1"/>
  <c r="AE125" i="1" s="1"/>
  <c r="AD124" i="1"/>
  <c r="AE124" i="1" s="1"/>
  <c r="AD123" i="1"/>
  <c r="AE123" i="1" s="1"/>
  <c r="AD122" i="1"/>
  <c r="AB122" i="1" s="1"/>
  <c r="AC122" i="1" s="1"/>
  <c r="AD121" i="1"/>
  <c r="AB121" i="1" s="1"/>
  <c r="AC121" i="1" s="1"/>
  <c r="AD120" i="1"/>
  <c r="AB120" i="1" s="1"/>
  <c r="AC120" i="1" s="1"/>
  <c r="AD119" i="1"/>
  <c r="AB119" i="1" s="1"/>
  <c r="AC119" i="1" s="1"/>
  <c r="AD118" i="1"/>
  <c r="AB118" i="1" s="1"/>
  <c r="AC118" i="1" s="1"/>
  <c r="AD117" i="1"/>
  <c r="AB117" i="1" s="1"/>
  <c r="AC117" i="1" s="1"/>
  <c r="AD116" i="1"/>
  <c r="AB116" i="1" s="1"/>
  <c r="AC116" i="1" s="1"/>
  <c r="AD115" i="1"/>
  <c r="AB115" i="1" s="1"/>
  <c r="AC115" i="1" s="1"/>
  <c r="AD114" i="1"/>
  <c r="AB114" i="1" s="1"/>
  <c r="AC114" i="1" s="1"/>
  <c r="AD113" i="1"/>
  <c r="AB113" i="1" s="1"/>
  <c r="AC113" i="1" s="1"/>
  <c r="AD112" i="1"/>
  <c r="AB112" i="1" s="1"/>
  <c r="AC112" i="1" s="1"/>
  <c r="AD111" i="1"/>
  <c r="AB111" i="1" s="1"/>
  <c r="AC111" i="1" s="1"/>
  <c r="AD110" i="1"/>
  <c r="AB110" i="1" s="1"/>
  <c r="AC110" i="1" s="1"/>
  <c r="AD109" i="1"/>
  <c r="AB109" i="1" s="1"/>
  <c r="AC109" i="1" s="1"/>
  <c r="AD108" i="1"/>
  <c r="AB108" i="1" s="1"/>
  <c r="AC108" i="1" s="1"/>
  <c r="AD107" i="1"/>
  <c r="AB107" i="1" s="1"/>
  <c r="AC107" i="1" s="1"/>
  <c r="AD106" i="1"/>
  <c r="AB106" i="1" s="1"/>
  <c r="AC106" i="1" s="1"/>
  <c r="AD105" i="1"/>
  <c r="AB105" i="1" s="1"/>
  <c r="AC105" i="1" s="1"/>
  <c r="AD104" i="1"/>
  <c r="AB104" i="1" s="1"/>
  <c r="AC104" i="1" s="1"/>
  <c r="AD103" i="1"/>
  <c r="AB103" i="1" s="1"/>
  <c r="AC103" i="1" s="1"/>
  <c r="AD102" i="1"/>
  <c r="AB102" i="1" s="1"/>
  <c r="AC102" i="1" s="1"/>
  <c r="AD101" i="1"/>
  <c r="AB101" i="1" s="1"/>
  <c r="AC101" i="1" s="1"/>
  <c r="AD100" i="1"/>
  <c r="AB100" i="1" s="1"/>
  <c r="AC100" i="1" s="1"/>
  <c r="AD99" i="1"/>
  <c r="AB99" i="1" s="1"/>
  <c r="AC99" i="1" s="1"/>
  <c r="AD98" i="1"/>
  <c r="AB98" i="1" s="1"/>
  <c r="AC98" i="1" s="1"/>
  <c r="AD97" i="1"/>
  <c r="AB97" i="1" s="1"/>
  <c r="AC97" i="1" s="1"/>
  <c r="AD96" i="1"/>
  <c r="AB96" i="1" s="1"/>
  <c r="AC96" i="1" s="1"/>
  <c r="AD95" i="1"/>
  <c r="AB95" i="1" s="1"/>
  <c r="AC95" i="1" s="1"/>
  <c r="AD94" i="1"/>
  <c r="AB94" i="1" s="1"/>
  <c r="AC94" i="1" s="1"/>
  <c r="AD93" i="1"/>
  <c r="AB93" i="1" s="1"/>
  <c r="AC93" i="1" s="1"/>
  <c r="AD92" i="1"/>
  <c r="AB92" i="1" s="1"/>
  <c r="AC92" i="1" s="1"/>
  <c r="AD91" i="1"/>
  <c r="AB91" i="1" s="1"/>
  <c r="AC91" i="1" s="1"/>
  <c r="AD90" i="1"/>
  <c r="P206" i="1"/>
  <c r="P205" i="1"/>
  <c r="P204" i="1"/>
  <c r="P203" i="1"/>
  <c r="Y203" i="1" s="1"/>
  <c r="P202" i="1"/>
  <c r="P201" i="1"/>
  <c r="Q201" i="1" s="1"/>
  <c r="R201" i="1" s="1"/>
  <c r="AA201" i="1" s="1"/>
  <c r="P200" i="1"/>
  <c r="Q200" i="1" s="1"/>
  <c r="R200" i="1" s="1"/>
  <c r="P199" i="1"/>
  <c r="Q199" i="1" s="1"/>
  <c r="R199" i="1" s="1"/>
  <c r="P198" i="1"/>
  <c r="Q198" i="1" s="1"/>
  <c r="P197" i="1"/>
  <c r="Q197" i="1" s="1"/>
  <c r="P196" i="1"/>
  <c r="P195" i="1"/>
  <c r="P194" i="1"/>
  <c r="Y194" i="1" s="1"/>
  <c r="P193" i="1"/>
  <c r="P192" i="1"/>
  <c r="P191" i="1"/>
  <c r="Q191" i="1" s="1"/>
  <c r="P190" i="1"/>
  <c r="P189" i="1"/>
  <c r="Q189" i="1" s="1"/>
  <c r="P188" i="1"/>
  <c r="Y188" i="1" s="1"/>
  <c r="P187" i="1"/>
  <c r="Q187" i="1" s="1"/>
  <c r="R187" i="1" s="1"/>
  <c r="AA187" i="1" s="1"/>
  <c r="P186" i="1"/>
  <c r="Q186" i="1" s="1"/>
  <c r="P185" i="1"/>
  <c r="P184" i="1"/>
  <c r="Y184" i="1" s="1"/>
  <c r="P183" i="1"/>
  <c r="Q183" i="1" s="1"/>
  <c r="R183" i="1" s="1"/>
  <c r="AA183" i="1" s="1"/>
  <c r="P182" i="1"/>
  <c r="P181" i="1"/>
  <c r="P180" i="1"/>
  <c r="P179" i="1"/>
  <c r="P178" i="1"/>
  <c r="P177" i="1"/>
  <c r="P176" i="1"/>
  <c r="P175" i="1"/>
  <c r="Q175" i="1" s="1"/>
  <c r="P174" i="1"/>
  <c r="P173" i="1"/>
  <c r="P172" i="1"/>
  <c r="P171" i="1"/>
  <c r="P170" i="1"/>
  <c r="Q170" i="1" s="1"/>
  <c r="P169" i="1"/>
  <c r="P168" i="1"/>
  <c r="Q168" i="1" s="1"/>
  <c r="P167" i="1"/>
  <c r="P166" i="1"/>
  <c r="P165" i="1"/>
  <c r="Q165" i="1" s="1"/>
  <c r="P164" i="1"/>
  <c r="Q164" i="1" s="1"/>
  <c r="P163" i="1"/>
  <c r="Q163" i="1" s="1"/>
  <c r="R163" i="1" s="1"/>
  <c r="AA163" i="1" s="1"/>
  <c r="P162" i="1"/>
  <c r="P161" i="1"/>
  <c r="Q161" i="1" s="1"/>
  <c r="R161" i="1" s="1"/>
  <c r="AA161" i="1" s="1"/>
  <c r="P160" i="1"/>
  <c r="Q160" i="1" s="1"/>
  <c r="P159" i="1"/>
  <c r="P158" i="1"/>
  <c r="P157" i="1"/>
  <c r="P156" i="1"/>
  <c r="Y156" i="1" s="1"/>
  <c r="P155" i="1"/>
  <c r="Y155" i="1" s="1"/>
  <c r="P154" i="1"/>
  <c r="P153" i="1"/>
  <c r="P152" i="1"/>
  <c r="P151" i="1"/>
  <c r="Y151" i="1" s="1"/>
  <c r="P150" i="1"/>
  <c r="Q150" i="1" s="1"/>
  <c r="R150" i="1" s="1"/>
  <c r="AA150" i="1" s="1"/>
  <c r="P149" i="1"/>
  <c r="Q149" i="1" s="1"/>
  <c r="P148" i="1"/>
  <c r="Q148" i="1" s="1"/>
  <c r="P147" i="1"/>
  <c r="Y147" i="1" s="1"/>
  <c r="P146" i="1"/>
  <c r="P145" i="1"/>
  <c r="Q145" i="1" s="1"/>
  <c r="R145" i="1" s="1"/>
  <c r="AA145" i="1" s="1"/>
  <c r="P144" i="1"/>
  <c r="Y144" i="1" s="1"/>
  <c r="P143" i="1"/>
  <c r="P142" i="1"/>
  <c r="Q142" i="1" s="1"/>
  <c r="P141" i="1"/>
  <c r="P140" i="1"/>
  <c r="Y140" i="1" s="1"/>
  <c r="P139" i="1"/>
  <c r="Y139" i="1" s="1"/>
  <c r="P138" i="1"/>
  <c r="P137" i="1"/>
  <c r="Q137" i="1" s="1"/>
  <c r="P136" i="1"/>
  <c r="Q136" i="1" s="1"/>
  <c r="Z136" i="1" s="1"/>
  <c r="P135" i="1"/>
  <c r="Y135" i="1" s="1"/>
  <c r="P134" i="1"/>
  <c r="Q134" i="1" s="1"/>
  <c r="R134" i="1" s="1"/>
  <c r="AA134" i="1" s="1"/>
  <c r="P133" i="1"/>
  <c r="P132" i="1"/>
  <c r="Y132" i="1" s="1"/>
  <c r="P131" i="1"/>
  <c r="Y131" i="1" s="1"/>
  <c r="P130" i="1"/>
  <c r="P129" i="1"/>
  <c r="Q129" i="1" s="1"/>
  <c r="P128" i="1"/>
  <c r="Y128" i="1" s="1"/>
  <c r="P127" i="1"/>
  <c r="Q127" i="1" s="1"/>
  <c r="P126" i="1"/>
  <c r="P125" i="1"/>
  <c r="Q125" i="1" s="1"/>
  <c r="P124" i="1"/>
  <c r="Y124" i="1" s="1"/>
  <c r="P123" i="1"/>
  <c r="Y123" i="1" s="1"/>
  <c r="P122" i="1"/>
  <c r="Q122" i="1" s="1"/>
  <c r="P121" i="1"/>
  <c r="P120" i="1"/>
  <c r="P119" i="1"/>
  <c r="Y119" i="1" s="1"/>
  <c r="P118" i="1"/>
  <c r="Q118" i="1" s="1"/>
  <c r="P117" i="1"/>
  <c r="P116" i="1"/>
  <c r="Q116" i="1" s="1"/>
  <c r="P115" i="1"/>
  <c r="Y115" i="1" s="1"/>
  <c r="P114" i="1"/>
  <c r="Q114" i="1" s="1"/>
  <c r="P113" i="1"/>
  <c r="P112" i="1"/>
  <c r="Q112" i="1" s="1"/>
  <c r="P111" i="1"/>
  <c r="Y111" i="1" s="1"/>
  <c r="P110" i="1"/>
  <c r="Q110" i="1" s="1"/>
  <c r="R110" i="1" s="1"/>
  <c r="AA110" i="1" s="1"/>
  <c r="P109" i="1"/>
  <c r="P108" i="1"/>
  <c r="P107" i="1"/>
  <c r="Y107" i="1" s="1"/>
  <c r="P106" i="1"/>
  <c r="Q106" i="1" s="1"/>
  <c r="P105" i="1"/>
  <c r="Q105" i="1" s="1"/>
  <c r="P104" i="1"/>
  <c r="Q104" i="1" s="1"/>
  <c r="P103" i="1"/>
  <c r="P102" i="1"/>
  <c r="P101" i="1"/>
  <c r="P100" i="1"/>
  <c r="Q100" i="1" s="1"/>
  <c r="R100" i="1" s="1"/>
  <c r="AA100" i="1" s="1"/>
  <c r="P99" i="1"/>
  <c r="Q99" i="1" s="1"/>
  <c r="P98" i="1"/>
  <c r="P97" i="1"/>
  <c r="Q97" i="1" s="1"/>
  <c r="R97" i="1" s="1"/>
  <c r="AA97" i="1" s="1"/>
  <c r="P96" i="1"/>
  <c r="Q96" i="1" s="1"/>
  <c r="P95" i="1"/>
  <c r="Q95" i="1" s="1"/>
  <c r="P94" i="1"/>
  <c r="Q94" i="1" s="1"/>
  <c r="P93" i="1"/>
  <c r="P92" i="1"/>
  <c r="P91" i="1"/>
  <c r="Y91" i="1" s="1"/>
  <c r="P90" i="1"/>
  <c r="P89" i="1"/>
  <c r="Q89" i="1" s="1"/>
  <c r="P88" i="1"/>
  <c r="P87" i="1"/>
  <c r="Y87" i="1" s="1"/>
  <c r="P86" i="1"/>
  <c r="Q86" i="1" s="1"/>
  <c r="P85" i="1"/>
  <c r="Q85" i="1" s="1"/>
  <c r="P84" i="1"/>
  <c r="Y84" i="1" s="1"/>
  <c r="P83" i="1"/>
  <c r="Y83" i="1" s="1"/>
  <c r="P82" i="1"/>
  <c r="P81" i="1"/>
  <c r="P80" i="1"/>
  <c r="P79" i="1"/>
  <c r="Y79" i="1" s="1"/>
  <c r="P78" i="1"/>
  <c r="Q78" i="1" s="1"/>
  <c r="R78" i="1" s="1"/>
  <c r="AA78" i="1" s="1"/>
  <c r="P77" i="1"/>
  <c r="Q77" i="1" s="1"/>
  <c r="P76" i="1"/>
  <c r="Y76" i="1" s="1"/>
  <c r="P75" i="1"/>
  <c r="Y75" i="1" s="1"/>
  <c r="P74" i="1"/>
  <c r="Q74" i="1" s="1"/>
  <c r="P73" i="1"/>
  <c r="P72" i="1"/>
  <c r="Q72" i="1" s="1"/>
  <c r="Z72" i="1" s="1"/>
  <c r="P71" i="1"/>
  <c r="P70" i="1"/>
  <c r="Q70" i="1" s="1"/>
  <c r="P69" i="1"/>
  <c r="Q69" i="1" s="1"/>
  <c r="P68" i="1"/>
  <c r="Y68" i="1" s="1"/>
  <c r="P67" i="1"/>
  <c r="Y67" i="1" s="1"/>
  <c r="P66" i="1"/>
  <c r="P65" i="1"/>
  <c r="Q65" i="1" s="1"/>
  <c r="P64" i="1"/>
  <c r="P63" i="1"/>
  <c r="Q63" i="1" s="1"/>
  <c r="P62" i="1"/>
  <c r="P61" i="1"/>
  <c r="Q61" i="1" s="1"/>
  <c r="P60" i="1"/>
  <c r="Y60" i="1" s="1"/>
  <c r="P59" i="1"/>
  <c r="Y59" i="1" s="1"/>
  <c r="P58" i="1"/>
  <c r="Q58" i="1" s="1"/>
  <c r="R58" i="1" s="1"/>
  <c r="AA58" i="1" s="1"/>
  <c r="P57" i="1"/>
  <c r="Q57" i="1" s="1"/>
  <c r="P56" i="1"/>
  <c r="Y56" i="1" s="1"/>
  <c r="P55" i="1"/>
  <c r="Q55" i="1" s="1"/>
  <c r="P54" i="1"/>
  <c r="Q54" i="1" s="1"/>
  <c r="P53" i="1"/>
  <c r="Q53" i="1" s="1"/>
  <c r="R53" i="1" s="1"/>
  <c r="AA53" i="1" s="1"/>
  <c r="P52" i="1"/>
  <c r="Y52" i="1" s="1"/>
  <c r="P51" i="1"/>
  <c r="Y51" i="1" s="1"/>
  <c r="P50" i="1"/>
  <c r="P49" i="1"/>
  <c r="Q49" i="1" s="1"/>
  <c r="P48" i="1"/>
  <c r="Q48" i="1" s="1"/>
  <c r="Z48" i="1" s="1"/>
  <c r="P47" i="1"/>
  <c r="Y47" i="1" s="1"/>
  <c r="P46" i="1"/>
  <c r="Q46" i="1" s="1"/>
  <c r="P45" i="1"/>
  <c r="P44" i="1"/>
  <c r="Y44" i="1" s="1"/>
  <c r="P43" i="1"/>
  <c r="Y43" i="1" s="1"/>
  <c r="P42" i="1"/>
  <c r="Q42" i="1" s="1"/>
  <c r="R42" i="1" s="1"/>
  <c r="AA42" i="1" s="1"/>
  <c r="P41" i="1"/>
  <c r="Q41" i="1" s="1"/>
  <c r="R41" i="1" s="1"/>
  <c r="AA41" i="1" s="1"/>
  <c r="P40" i="1"/>
  <c r="Y40" i="1" s="1"/>
  <c r="P39" i="1"/>
  <c r="Q39" i="1" s="1"/>
  <c r="R39" i="1" s="1"/>
  <c r="AA39" i="1" s="1"/>
  <c r="P38" i="1"/>
  <c r="P37" i="1"/>
  <c r="Q37" i="1" s="1"/>
  <c r="R37" i="1" s="1"/>
  <c r="AA37" i="1" s="1"/>
  <c r="P36" i="1"/>
  <c r="Y36" i="1" s="1"/>
  <c r="P35" i="1"/>
  <c r="Y35" i="1" s="1"/>
  <c r="P34" i="1"/>
  <c r="Q34" i="1" s="1"/>
  <c r="P33" i="1"/>
  <c r="Q33" i="1" s="1"/>
  <c r="P32" i="1"/>
  <c r="Q32" i="1" s="1"/>
  <c r="R32" i="1" s="1"/>
  <c r="AA32" i="1" s="1"/>
  <c r="AB124" i="1" l="1"/>
  <c r="AC124" i="1" s="1"/>
  <c r="AB126" i="1"/>
  <c r="AC126" i="1" s="1"/>
  <c r="AB128" i="1"/>
  <c r="AC128" i="1" s="1"/>
  <c r="AB130" i="1"/>
  <c r="AC130" i="1" s="1"/>
  <c r="AB132" i="1"/>
  <c r="AC132" i="1" s="1"/>
  <c r="AB134" i="1"/>
  <c r="AC134" i="1" s="1"/>
  <c r="AB136" i="1"/>
  <c r="AC136" i="1" s="1"/>
  <c r="AB138" i="1"/>
  <c r="AC138" i="1" s="1"/>
  <c r="AB140" i="1"/>
  <c r="AC140" i="1" s="1"/>
  <c r="AB142" i="1"/>
  <c r="AC142" i="1" s="1"/>
  <c r="AB144" i="1"/>
  <c r="AC144" i="1" s="1"/>
  <c r="AB146" i="1"/>
  <c r="AC146" i="1" s="1"/>
  <c r="AB148" i="1"/>
  <c r="AC148" i="1" s="1"/>
  <c r="AB150" i="1"/>
  <c r="AC150" i="1" s="1"/>
  <c r="AB152" i="1"/>
  <c r="AC152" i="1" s="1"/>
  <c r="AB154" i="1"/>
  <c r="AC154" i="1" s="1"/>
  <c r="AB156" i="1"/>
  <c r="AC156" i="1" s="1"/>
  <c r="AB158" i="1"/>
  <c r="AC158" i="1" s="1"/>
  <c r="AB160" i="1"/>
  <c r="AC160" i="1" s="1"/>
  <c r="AB162" i="1"/>
  <c r="AC162" i="1" s="1"/>
  <c r="AB164" i="1"/>
  <c r="AC164" i="1" s="1"/>
  <c r="AB166" i="1"/>
  <c r="AC166" i="1" s="1"/>
  <c r="AB168" i="1"/>
  <c r="AC168" i="1" s="1"/>
  <c r="AB170" i="1"/>
  <c r="AC170" i="1" s="1"/>
  <c r="AB172" i="1"/>
  <c r="AC172" i="1" s="1"/>
  <c r="AB174" i="1"/>
  <c r="AC174" i="1" s="1"/>
  <c r="AB176" i="1"/>
  <c r="AC176" i="1" s="1"/>
  <c r="AB178" i="1"/>
  <c r="AC178" i="1" s="1"/>
  <c r="AB180" i="1"/>
  <c r="AC180" i="1" s="1"/>
  <c r="AB182" i="1"/>
  <c r="AC182" i="1" s="1"/>
  <c r="AB184" i="1"/>
  <c r="AC184" i="1" s="1"/>
  <c r="AB186" i="1"/>
  <c r="AC186" i="1" s="1"/>
  <c r="AB188" i="1"/>
  <c r="AC188" i="1" s="1"/>
  <c r="AB190" i="1"/>
  <c r="AC190" i="1" s="1"/>
  <c r="AB192" i="1"/>
  <c r="AC192" i="1" s="1"/>
  <c r="AB194" i="1"/>
  <c r="AC194" i="1" s="1"/>
  <c r="AB196" i="1"/>
  <c r="AC196" i="1" s="1"/>
  <c r="AB198" i="1"/>
  <c r="AC198" i="1" s="1"/>
  <c r="AB200" i="1"/>
  <c r="AC200" i="1" s="1"/>
  <c r="AB202" i="1"/>
  <c r="AC202" i="1" s="1"/>
  <c r="AB204" i="1"/>
  <c r="AC204" i="1" s="1"/>
  <c r="AB206" i="1"/>
  <c r="AC206" i="1" s="1"/>
  <c r="Q111" i="1"/>
  <c r="AB123" i="1"/>
  <c r="AC123" i="1" s="1"/>
  <c r="AB125" i="1"/>
  <c r="AC125" i="1" s="1"/>
  <c r="AB127" i="1"/>
  <c r="AC127" i="1" s="1"/>
  <c r="AB129" i="1"/>
  <c r="AC129" i="1" s="1"/>
  <c r="AB131" i="1"/>
  <c r="AC131" i="1" s="1"/>
  <c r="AB133" i="1"/>
  <c r="AC133" i="1" s="1"/>
  <c r="AB135" i="1"/>
  <c r="AC135" i="1" s="1"/>
  <c r="AB137" i="1"/>
  <c r="AC137" i="1" s="1"/>
  <c r="AB139" i="1"/>
  <c r="AC139" i="1" s="1"/>
  <c r="AB141" i="1"/>
  <c r="AC141" i="1" s="1"/>
  <c r="AB143" i="1"/>
  <c r="AC143" i="1" s="1"/>
  <c r="AB145" i="1"/>
  <c r="AC145" i="1" s="1"/>
  <c r="AB147" i="1"/>
  <c r="AC147" i="1" s="1"/>
  <c r="AB149" i="1"/>
  <c r="AC149" i="1" s="1"/>
  <c r="AB151" i="1"/>
  <c r="AC151" i="1" s="1"/>
  <c r="AB153" i="1"/>
  <c r="AC153" i="1" s="1"/>
  <c r="AB155" i="1"/>
  <c r="AC155" i="1" s="1"/>
  <c r="AB157" i="1"/>
  <c r="AC157" i="1" s="1"/>
  <c r="AB159" i="1"/>
  <c r="AC159" i="1" s="1"/>
  <c r="AB161" i="1"/>
  <c r="AC161" i="1" s="1"/>
  <c r="AB163" i="1"/>
  <c r="AC163" i="1" s="1"/>
  <c r="AB165" i="1"/>
  <c r="AC165" i="1" s="1"/>
  <c r="AB167" i="1"/>
  <c r="AC167" i="1" s="1"/>
  <c r="AB169" i="1"/>
  <c r="AC169" i="1" s="1"/>
  <c r="AB171" i="1"/>
  <c r="AC171" i="1" s="1"/>
  <c r="AB173" i="1"/>
  <c r="AC173" i="1" s="1"/>
  <c r="AB175" i="1"/>
  <c r="AC175" i="1" s="1"/>
  <c r="AB177" i="1"/>
  <c r="AC177" i="1" s="1"/>
  <c r="AB179" i="1"/>
  <c r="AC179" i="1" s="1"/>
  <c r="AB181" i="1"/>
  <c r="AC181" i="1" s="1"/>
  <c r="AB183" i="1"/>
  <c r="AC183" i="1" s="1"/>
  <c r="AB185" i="1"/>
  <c r="AC185" i="1" s="1"/>
  <c r="AB187" i="1"/>
  <c r="AC187" i="1" s="1"/>
  <c r="AB189" i="1"/>
  <c r="AC189" i="1" s="1"/>
  <c r="AB191" i="1"/>
  <c r="AC191" i="1" s="1"/>
  <c r="AB193" i="1"/>
  <c r="AC193" i="1" s="1"/>
  <c r="AB195" i="1"/>
  <c r="AC195" i="1" s="1"/>
  <c r="AB197" i="1"/>
  <c r="AC197" i="1" s="1"/>
  <c r="AB199" i="1"/>
  <c r="AC199" i="1" s="1"/>
  <c r="AB201" i="1"/>
  <c r="AC201" i="1" s="1"/>
  <c r="AB203" i="1"/>
  <c r="AC203" i="1" s="1"/>
  <c r="AB205" i="1"/>
  <c r="AC205" i="1" s="1"/>
  <c r="AB207" i="1"/>
  <c r="AC207" i="1" s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Y104" i="1"/>
  <c r="Q52" i="1"/>
  <c r="R52" i="1" s="1"/>
  <c r="AA52" i="1" s="1"/>
  <c r="Q59" i="1"/>
  <c r="R59" i="1" s="1"/>
  <c r="AA59" i="1" s="1"/>
  <c r="Q132" i="1"/>
  <c r="R132" i="1" s="1"/>
  <c r="AA132" i="1" s="1"/>
  <c r="Q139" i="1"/>
  <c r="R139" i="1" s="1"/>
  <c r="AA139" i="1" s="1"/>
  <c r="Q107" i="1"/>
  <c r="Z107" i="1" s="1"/>
  <c r="Y191" i="1"/>
  <c r="Q76" i="1"/>
  <c r="Z76" i="1" s="1"/>
  <c r="Q87" i="1"/>
  <c r="Q44" i="1"/>
  <c r="Z44" i="1" s="1"/>
  <c r="Q84" i="1"/>
  <c r="Q119" i="1"/>
  <c r="R119" i="1" s="1"/>
  <c r="AA119" i="1" s="1"/>
  <c r="Q151" i="1"/>
  <c r="R151" i="1" s="1"/>
  <c r="AA151" i="1" s="1"/>
  <c r="Y125" i="1"/>
  <c r="Q123" i="1"/>
  <c r="R123" i="1" s="1"/>
  <c r="AA123" i="1" s="1"/>
  <c r="Q203" i="1"/>
  <c r="R203" i="1" s="1"/>
  <c r="AA203" i="1" s="1"/>
  <c r="T199" i="1"/>
  <c r="Y199" i="1" s="1"/>
  <c r="Y142" i="1"/>
  <c r="Y55" i="1"/>
  <c r="Y148" i="1"/>
  <c r="Z148" i="1"/>
  <c r="R148" i="1"/>
  <c r="AA148" i="1" s="1"/>
  <c r="Z116" i="1"/>
  <c r="R116" i="1"/>
  <c r="AA116" i="1" s="1"/>
  <c r="Y72" i="1"/>
  <c r="Y183" i="1"/>
  <c r="Q35" i="1"/>
  <c r="R35" i="1" s="1"/>
  <c r="AA35" i="1" s="1"/>
  <c r="Q188" i="1"/>
  <c r="R188" i="1" s="1"/>
  <c r="AA188" i="1" s="1"/>
  <c r="Q194" i="1"/>
  <c r="R194" i="1" s="1"/>
  <c r="AA194" i="1" s="1"/>
  <c r="Y89" i="1"/>
  <c r="Z110" i="1"/>
  <c r="Y163" i="1"/>
  <c r="Y189" i="1"/>
  <c r="Y99" i="1"/>
  <c r="Y116" i="1"/>
  <c r="Z163" i="1"/>
  <c r="Q47" i="1"/>
  <c r="R47" i="1" s="1"/>
  <c r="AA47" i="1" s="1"/>
  <c r="Q124" i="1"/>
  <c r="R124" i="1" s="1"/>
  <c r="AA124" i="1" s="1"/>
  <c r="Q131" i="1"/>
  <c r="Q144" i="1"/>
  <c r="Z144" i="1" s="1"/>
  <c r="Q156" i="1"/>
  <c r="Z156" i="1" s="1"/>
  <c r="Y85" i="1"/>
  <c r="Y110" i="1"/>
  <c r="Y150" i="1"/>
  <c r="Z183" i="1"/>
  <c r="Q40" i="1"/>
  <c r="Z40" i="1" s="1"/>
  <c r="R48" i="1"/>
  <c r="AA48" i="1" s="1"/>
  <c r="Q51" i="1"/>
  <c r="Q60" i="1"/>
  <c r="Z60" i="1" s="1"/>
  <c r="Q67" i="1"/>
  <c r="R67" i="1" s="1"/>
  <c r="AA67" i="1" s="1"/>
  <c r="R76" i="1"/>
  <c r="AA76" i="1" s="1"/>
  <c r="Q79" i="1"/>
  <c r="R79" i="1" s="1"/>
  <c r="AA79" i="1" s="1"/>
  <c r="Q91" i="1"/>
  <c r="R91" i="1" s="1"/>
  <c r="AA91" i="1" s="1"/>
  <c r="Q155" i="1"/>
  <c r="R155" i="1" s="1"/>
  <c r="AA155" i="1" s="1"/>
  <c r="Z39" i="1"/>
  <c r="Y46" i="1"/>
  <c r="Y61" i="1"/>
  <c r="Y77" i="1"/>
  <c r="Y86" i="1"/>
  <c r="Y97" i="1"/>
  <c r="Y106" i="1"/>
  <c r="Y112" i="1"/>
  <c r="Y127" i="1"/>
  <c r="Y134" i="1"/>
  <c r="Y145" i="1"/>
  <c r="Z150" i="1"/>
  <c r="Y165" i="1"/>
  <c r="Y186" i="1"/>
  <c r="Z201" i="1"/>
  <c r="Z41" i="1"/>
  <c r="Z53" i="1"/>
  <c r="Y78" i="1"/>
  <c r="Y114" i="1"/>
  <c r="Y129" i="1"/>
  <c r="Z134" i="1"/>
  <c r="Z145" i="1"/>
  <c r="Y161" i="1"/>
  <c r="Y168" i="1"/>
  <c r="Y187" i="1"/>
  <c r="Y94" i="1"/>
  <c r="Y33" i="1"/>
  <c r="Z42" i="1"/>
  <c r="Y70" i="1"/>
  <c r="Z78" i="1"/>
  <c r="Z100" i="1"/>
  <c r="R95" i="1"/>
  <c r="AA95" i="1" s="1"/>
  <c r="Z95" i="1"/>
  <c r="Z160" i="1"/>
  <c r="R160" i="1"/>
  <c r="AA160" i="1" s="1"/>
  <c r="R63" i="1"/>
  <c r="AA63" i="1" s="1"/>
  <c r="Z63" i="1"/>
  <c r="Q50" i="1"/>
  <c r="Y50" i="1"/>
  <c r="Q98" i="1"/>
  <c r="Y98" i="1"/>
  <c r="Q108" i="1"/>
  <c r="Y108" i="1"/>
  <c r="R122" i="1"/>
  <c r="AA122" i="1" s="1"/>
  <c r="Z122" i="1"/>
  <c r="Q130" i="1"/>
  <c r="Y130" i="1"/>
  <c r="Y143" i="1"/>
  <c r="Q143" i="1"/>
  <c r="Q173" i="1"/>
  <c r="Y173" i="1"/>
  <c r="Q176" i="1"/>
  <c r="Y176" i="1"/>
  <c r="Q179" i="1"/>
  <c r="Y179" i="1"/>
  <c r="R197" i="1"/>
  <c r="U197" i="1"/>
  <c r="Q202" i="1"/>
  <c r="Y202" i="1"/>
  <c r="Y58" i="1"/>
  <c r="Y64" i="1"/>
  <c r="Q64" i="1"/>
  <c r="Q93" i="1"/>
  <c r="Y93" i="1"/>
  <c r="R99" i="1"/>
  <c r="AA99" i="1" s="1"/>
  <c r="Z99" i="1"/>
  <c r="Q133" i="1"/>
  <c r="Y133" i="1"/>
  <c r="Q166" i="1"/>
  <c r="Y166" i="1"/>
  <c r="Q169" i="1"/>
  <c r="Y169" i="1"/>
  <c r="Q178" i="1"/>
  <c r="Y178" i="1"/>
  <c r="T197" i="1"/>
  <c r="Y197" i="1" s="1"/>
  <c r="Y32" i="1"/>
  <c r="R65" i="1"/>
  <c r="AA65" i="1" s="1"/>
  <c r="Z65" i="1"/>
  <c r="Y71" i="1"/>
  <c r="Q71" i="1"/>
  <c r="R105" i="1"/>
  <c r="AA105" i="1" s="1"/>
  <c r="Z105" i="1"/>
  <c r="R137" i="1"/>
  <c r="AA137" i="1" s="1"/>
  <c r="Z137" i="1"/>
  <c r="Q158" i="1"/>
  <c r="Y158" i="1"/>
  <c r="Q162" i="1"/>
  <c r="Y162" i="1"/>
  <c r="Q190" i="1"/>
  <c r="Y190" i="1"/>
  <c r="Q205" i="1"/>
  <c r="Y205" i="1"/>
  <c r="Y37" i="1"/>
  <c r="R33" i="1"/>
  <c r="AA33" i="1" s="1"/>
  <c r="Z33" i="1"/>
  <c r="R54" i="1"/>
  <c r="AA54" i="1" s="1"/>
  <c r="Z54" i="1"/>
  <c r="R61" i="1"/>
  <c r="AA61" i="1" s="1"/>
  <c r="Z61" i="1"/>
  <c r="R69" i="1"/>
  <c r="AA69" i="1" s="1"/>
  <c r="Z69" i="1"/>
  <c r="R87" i="1"/>
  <c r="AA87" i="1" s="1"/>
  <c r="Z87" i="1"/>
  <c r="Q90" i="1"/>
  <c r="Y90" i="1"/>
  <c r="R96" i="1"/>
  <c r="AA96" i="1" s="1"/>
  <c r="Z96" i="1"/>
  <c r="Y103" i="1"/>
  <c r="Q103" i="1"/>
  <c r="Q126" i="1"/>
  <c r="Y126" i="1"/>
  <c r="Q141" i="1"/>
  <c r="Y141" i="1"/>
  <c r="Q154" i="1"/>
  <c r="Y154" i="1"/>
  <c r="Q172" i="1"/>
  <c r="Y172" i="1"/>
  <c r="R175" i="1"/>
  <c r="AA175" i="1" s="1"/>
  <c r="Z175" i="1"/>
  <c r="Q181" i="1"/>
  <c r="Y181" i="1"/>
  <c r="Q182" i="1"/>
  <c r="Y182" i="1"/>
  <c r="Y65" i="1"/>
  <c r="Y69" i="1"/>
  <c r="Y95" i="1"/>
  <c r="Y136" i="1"/>
  <c r="Y160" i="1"/>
  <c r="Y170" i="1"/>
  <c r="R34" i="1"/>
  <c r="AA34" i="1" s="1"/>
  <c r="Z34" i="1"/>
  <c r="Q36" i="1"/>
  <c r="R49" i="1"/>
  <c r="AA49" i="1" s="1"/>
  <c r="Z49" i="1"/>
  <c r="R55" i="1"/>
  <c r="AA55" i="1" s="1"/>
  <c r="Z55" i="1"/>
  <c r="R70" i="1"/>
  <c r="AA70" i="1" s="1"/>
  <c r="Z70" i="1"/>
  <c r="R72" i="1"/>
  <c r="AA72" i="1" s="1"/>
  <c r="Q75" i="1"/>
  <c r="R77" i="1"/>
  <c r="AA77" i="1" s="1"/>
  <c r="Z77" i="1"/>
  <c r="Q80" i="1"/>
  <c r="Y80" i="1"/>
  <c r="Q83" i="1"/>
  <c r="R85" i="1"/>
  <c r="AA85" i="1" s="1"/>
  <c r="Z85" i="1"/>
  <c r="Y88" i="1"/>
  <c r="Q88" i="1"/>
  <c r="R104" i="1"/>
  <c r="AA104" i="1" s="1"/>
  <c r="Z104" i="1"/>
  <c r="R114" i="1"/>
  <c r="AA114" i="1" s="1"/>
  <c r="Z114" i="1"/>
  <c r="Q121" i="1"/>
  <c r="Y121" i="1"/>
  <c r="R127" i="1"/>
  <c r="AA127" i="1" s="1"/>
  <c r="Z127" i="1"/>
  <c r="R136" i="1"/>
  <c r="AA136" i="1" s="1"/>
  <c r="R142" i="1"/>
  <c r="AA142" i="1" s="1"/>
  <c r="Z142" i="1"/>
  <c r="Q147" i="1"/>
  <c r="R149" i="1"/>
  <c r="AA149" i="1" s="1"/>
  <c r="Z149" i="1"/>
  <c r="Y152" i="1"/>
  <c r="Q152" i="1"/>
  <c r="Q157" i="1"/>
  <c r="Y157" i="1"/>
  <c r="R164" i="1"/>
  <c r="AA164" i="1" s="1"/>
  <c r="Z164" i="1"/>
  <c r="Q184" i="1"/>
  <c r="Y185" i="1"/>
  <c r="Q185" i="1"/>
  <c r="R191" i="1"/>
  <c r="AA191" i="1" s="1"/>
  <c r="Z191" i="1"/>
  <c r="Q196" i="1"/>
  <c r="Y196" i="1"/>
  <c r="T198" i="1"/>
  <c r="Y198" i="1" s="1"/>
  <c r="Z32" i="1"/>
  <c r="Y39" i="1"/>
  <c r="Y42" i="1"/>
  <c r="Y48" i="1"/>
  <c r="Y54" i="1"/>
  <c r="Y63" i="1"/>
  <c r="Y96" i="1"/>
  <c r="Y105" i="1"/>
  <c r="Y122" i="1"/>
  <c r="Y137" i="1"/>
  <c r="Y149" i="1"/>
  <c r="Y164" i="1"/>
  <c r="Y175" i="1"/>
  <c r="Z194" i="1"/>
  <c r="Z52" i="1"/>
  <c r="Q101" i="1"/>
  <c r="Y101" i="1"/>
  <c r="R111" i="1"/>
  <c r="AA111" i="1" s="1"/>
  <c r="Z111" i="1"/>
  <c r="Q167" i="1"/>
  <c r="Y167" i="1"/>
  <c r="R170" i="1"/>
  <c r="AA170" i="1" s="1"/>
  <c r="Z170" i="1"/>
  <c r="Q192" i="1"/>
  <c r="Y192" i="1"/>
  <c r="Q38" i="1"/>
  <c r="Y38" i="1"/>
  <c r="Q43" i="1"/>
  <c r="Q45" i="1"/>
  <c r="Y45" i="1"/>
  <c r="Q56" i="1"/>
  <c r="Q66" i="1"/>
  <c r="Y66" i="1"/>
  <c r="Q68" i="1"/>
  <c r="R74" i="1"/>
  <c r="AA74" i="1" s="1"/>
  <c r="Z74" i="1"/>
  <c r="Q82" i="1"/>
  <c r="Y82" i="1"/>
  <c r="R89" i="1"/>
  <c r="AA89" i="1" s="1"/>
  <c r="Z89" i="1"/>
  <c r="Q92" i="1"/>
  <c r="Y92" i="1"/>
  <c r="Q102" i="1"/>
  <c r="Y102" i="1"/>
  <c r="R106" i="1"/>
  <c r="AA106" i="1" s="1"/>
  <c r="Z106" i="1"/>
  <c r="Q109" i="1"/>
  <c r="Y109" i="1"/>
  <c r="R112" i="1"/>
  <c r="AA112" i="1" s="1"/>
  <c r="Z112" i="1"/>
  <c r="Q115" i="1"/>
  <c r="Q117" i="1"/>
  <c r="Y117" i="1"/>
  <c r="Y120" i="1"/>
  <c r="Q120" i="1"/>
  <c r="R125" i="1"/>
  <c r="AA125" i="1" s="1"/>
  <c r="Z125" i="1"/>
  <c r="Q128" i="1"/>
  <c r="Q135" i="1"/>
  <c r="Q138" i="1"/>
  <c r="Y138" i="1"/>
  <c r="Q140" i="1"/>
  <c r="Q146" i="1"/>
  <c r="Y146" i="1"/>
  <c r="Q153" i="1"/>
  <c r="Y153" i="1"/>
  <c r="Y159" i="1"/>
  <c r="Q159" i="1"/>
  <c r="R186" i="1"/>
  <c r="AA186" i="1" s="1"/>
  <c r="Z186" i="1"/>
  <c r="Q193" i="1"/>
  <c r="Y193" i="1"/>
  <c r="Q195" i="1"/>
  <c r="Y195" i="1"/>
  <c r="R198" i="1"/>
  <c r="U198" i="1"/>
  <c r="Q204" i="1"/>
  <c r="Y204" i="1"/>
  <c r="Y34" i="1"/>
  <c r="Z37" i="1"/>
  <c r="Y49" i="1"/>
  <c r="Y53" i="1"/>
  <c r="Z58" i="1"/>
  <c r="Y74" i="1"/>
  <c r="R46" i="1"/>
  <c r="AA46" i="1" s="1"/>
  <c r="Z46" i="1"/>
  <c r="R57" i="1"/>
  <c r="AA57" i="1" s="1"/>
  <c r="Z57" i="1"/>
  <c r="Q62" i="1"/>
  <c r="Y62" i="1"/>
  <c r="Q73" i="1"/>
  <c r="Y73" i="1"/>
  <c r="Q81" i="1"/>
  <c r="Y81" i="1"/>
  <c r="R86" i="1"/>
  <c r="AA86" i="1" s="1"/>
  <c r="Z86" i="1"/>
  <c r="R94" i="1"/>
  <c r="AA94" i="1" s="1"/>
  <c r="Z94" i="1"/>
  <c r="Q113" i="1"/>
  <c r="Y113" i="1"/>
  <c r="R118" i="1"/>
  <c r="AA118" i="1" s="1"/>
  <c r="Z118" i="1"/>
  <c r="R129" i="1"/>
  <c r="AA129" i="1" s="1"/>
  <c r="Z129" i="1"/>
  <c r="R165" i="1"/>
  <c r="AA165" i="1" s="1"/>
  <c r="Z165" i="1"/>
  <c r="R168" i="1"/>
  <c r="AA168" i="1" s="1"/>
  <c r="Z168" i="1"/>
  <c r="Q171" i="1"/>
  <c r="Y171" i="1"/>
  <c r="Q174" i="1"/>
  <c r="Y174" i="1"/>
  <c r="Q177" i="1"/>
  <c r="Y177" i="1"/>
  <c r="Q180" i="1"/>
  <c r="Y180" i="1"/>
  <c r="U199" i="1"/>
  <c r="Y41" i="1"/>
  <c r="Y57" i="1"/>
  <c r="Z97" i="1"/>
  <c r="Y100" i="1"/>
  <c r="Y118" i="1"/>
  <c r="Z161" i="1"/>
  <c r="Z187" i="1"/>
  <c r="R189" i="1"/>
  <c r="AA189" i="1" s="1"/>
  <c r="Z189" i="1"/>
  <c r="Q206" i="1"/>
  <c r="Y206" i="1"/>
  <c r="Y201" i="1"/>
  <c r="Z124" i="1" l="1"/>
  <c r="Z139" i="1"/>
  <c r="R107" i="1"/>
  <c r="AA107" i="1" s="1"/>
  <c r="R156" i="1"/>
  <c r="AA156" i="1" s="1"/>
  <c r="R44" i="1"/>
  <c r="AA44" i="1" s="1"/>
  <c r="Z91" i="1"/>
  <c r="R40" i="1"/>
  <c r="AA40" i="1" s="1"/>
  <c r="Z188" i="1"/>
  <c r="Z67" i="1"/>
  <c r="Z132" i="1"/>
  <c r="Z59" i="1"/>
  <c r="Z123" i="1"/>
  <c r="Z35" i="1"/>
  <c r="Z155" i="1"/>
  <c r="Z203" i="1"/>
  <c r="Z119" i="1"/>
  <c r="R144" i="1"/>
  <c r="AA144" i="1" s="1"/>
  <c r="Z151" i="1"/>
  <c r="Z79" i="1"/>
  <c r="Z84" i="1"/>
  <c r="R84" i="1"/>
  <c r="AA84" i="1" s="1"/>
  <c r="R60" i="1"/>
  <c r="AA60" i="1" s="1"/>
  <c r="Z47" i="1"/>
  <c r="R131" i="1"/>
  <c r="AA131" i="1" s="1"/>
  <c r="Z131" i="1"/>
  <c r="R51" i="1"/>
  <c r="AA51" i="1" s="1"/>
  <c r="Z51" i="1"/>
  <c r="R113" i="1"/>
  <c r="AA113" i="1" s="1"/>
  <c r="Z113" i="1"/>
  <c r="R73" i="1"/>
  <c r="AA73" i="1" s="1"/>
  <c r="Z73" i="1"/>
  <c r="Z152" i="1"/>
  <c r="R152" i="1"/>
  <c r="AA152" i="1" s="1"/>
  <c r="Z36" i="1"/>
  <c r="R36" i="1"/>
  <c r="AA36" i="1" s="1"/>
  <c r="R162" i="1"/>
  <c r="AA162" i="1" s="1"/>
  <c r="Z162" i="1"/>
  <c r="R169" i="1"/>
  <c r="AA169" i="1" s="1"/>
  <c r="Z169" i="1"/>
  <c r="R166" i="1"/>
  <c r="AA166" i="1" s="1"/>
  <c r="Z166" i="1"/>
  <c r="V197" i="1"/>
  <c r="AA197" i="1" s="1"/>
  <c r="Z197" i="1"/>
  <c r="R171" i="1"/>
  <c r="AA171" i="1" s="1"/>
  <c r="Z171" i="1"/>
  <c r="Z128" i="1"/>
  <c r="R128" i="1"/>
  <c r="AA128" i="1" s="1"/>
  <c r="R147" i="1"/>
  <c r="AA147" i="1" s="1"/>
  <c r="Z147" i="1"/>
  <c r="R204" i="1"/>
  <c r="AA204" i="1" s="1"/>
  <c r="Z204" i="1"/>
  <c r="R153" i="1"/>
  <c r="AA153" i="1" s="1"/>
  <c r="Z153" i="1"/>
  <c r="R92" i="1"/>
  <c r="AA92" i="1" s="1"/>
  <c r="Z92" i="1"/>
  <c r="R82" i="1"/>
  <c r="AA82" i="1" s="1"/>
  <c r="Z82" i="1"/>
  <c r="R184" i="1"/>
  <c r="AA184" i="1" s="1"/>
  <c r="Z184" i="1"/>
  <c r="Z88" i="1"/>
  <c r="R88" i="1"/>
  <c r="AA88" i="1" s="1"/>
  <c r="R83" i="1"/>
  <c r="AA83" i="1" s="1"/>
  <c r="Z83" i="1"/>
  <c r="R182" i="1"/>
  <c r="AA182" i="1" s="1"/>
  <c r="Z182" i="1"/>
  <c r="R172" i="1"/>
  <c r="AA172" i="1" s="1"/>
  <c r="Z172" i="1"/>
  <c r="R141" i="1"/>
  <c r="AA141" i="1" s="1"/>
  <c r="Z141" i="1"/>
  <c r="R71" i="1"/>
  <c r="AA71" i="1" s="1"/>
  <c r="Z71" i="1"/>
  <c r="R179" i="1"/>
  <c r="AA179" i="1" s="1"/>
  <c r="Z179" i="1"/>
  <c r="R176" i="1"/>
  <c r="AA176" i="1" s="1"/>
  <c r="Z176" i="1"/>
  <c r="R173" i="1"/>
  <c r="AA173" i="1" s="1"/>
  <c r="Z173" i="1"/>
  <c r="R130" i="1"/>
  <c r="AA130" i="1" s="1"/>
  <c r="Z130" i="1"/>
  <c r="R108" i="1"/>
  <c r="AA108" i="1" s="1"/>
  <c r="Z108" i="1"/>
  <c r="R50" i="1"/>
  <c r="AA50" i="1" s="1"/>
  <c r="Z50" i="1"/>
  <c r="V199" i="1"/>
  <c r="AA199" i="1" s="1"/>
  <c r="Z199" i="1"/>
  <c r="R177" i="1"/>
  <c r="AA177" i="1" s="1"/>
  <c r="Z177" i="1"/>
  <c r="R195" i="1"/>
  <c r="AA195" i="1" s="1"/>
  <c r="Z195" i="1"/>
  <c r="R140" i="1"/>
  <c r="AA140" i="1" s="1"/>
  <c r="Z140" i="1"/>
  <c r="Z68" i="1"/>
  <c r="R68" i="1"/>
  <c r="AA68" i="1" s="1"/>
  <c r="R206" i="1"/>
  <c r="AA206" i="1" s="1"/>
  <c r="Z206" i="1"/>
  <c r="R174" i="1"/>
  <c r="AA174" i="1" s="1"/>
  <c r="Z174" i="1"/>
  <c r="R81" i="1"/>
  <c r="AA81" i="1" s="1"/>
  <c r="Z81" i="1"/>
  <c r="R62" i="1"/>
  <c r="AA62" i="1" s="1"/>
  <c r="Z62" i="1"/>
  <c r="R193" i="1"/>
  <c r="AA193" i="1" s="1"/>
  <c r="Z193" i="1"/>
  <c r="R159" i="1"/>
  <c r="AA159" i="1" s="1"/>
  <c r="Z159" i="1"/>
  <c r="R138" i="1"/>
  <c r="AA138" i="1" s="1"/>
  <c r="Z138" i="1"/>
  <c r="R117" i="1"/>
  <c r="AA117" i="1" s="1"/>
  <c r="Z117" i="1"/>
  <c r="R66" i="1"/>
  <c r="AA66" i="1" s="1"/>
  <c r="Z66" i="1"/>
  <c r="R45" i="1"/>
  <c r="AA45" i="1" s="1"/>
  <c r="Z45" i="1"/>
  <c r="R38" i="1"/>
  <c r="AA38" i="1" s="1"/>
  <c r="Z38" i="1"/>
  <c r="R196" i="1"/>
  <c r="AA196" i="1" s="1"/>
  <c r="Z196" i="1"/>
  <c r="R121" i="1"/>
  <c r="AA121" i="1" s="1"/>
  <c r="Z121" i="1"/>
  <c r="R75" i="1"/>
  <c r="AA75" i="1" s="1"/>
  <c r="Z75" i="1"/>
  <c r="R103" i="1"/>
  <c r="AA103" i="1" s="1"/>
  <c r="Z103" i="1"/>
  <c r="R205" i="1"/>
  <c r="AA205" i="1" s="1"/>
  <c r="Z205" i="1"/>
  <c r="R190" i="1"/>
  <c r="AA190" i="1" s="1"/>
  <c r="Z190" i="1"/>
  <c r="R158" i="1"/>
  <c r="AA158" i="1" s="1"/>
  <c r="Z158" i="1"/>
  <c r="R178" i="1"/>
  <c r="AA178" i="1" s="1"/>
  <c r="Z178" i="1"/>
  <c r="R133" i="1"/>
  <c r="AA133" i="1" s="1"/>
  <c r="Z133" i="1"/>
  <c r="R93" i="1"/>
  <c r="AA93" i="1" s="1"/>
  <c r="Z93" i="1"/>
  <c r="R143" i="1"/>
  <c r="AA143" i="1" s="1"/>
  <c r="Z143" i="1"/>
  <c r="R180" i="1"/>
  <c r="AA180" i="1" s="1"/>
  <c r="Z180" i="1"/>
  <c r="Z198" i="1"/>
  <c r="V198" i="1"/>
  <c r="AA198" i="1" s="1"/>
  <c r="R56" i="1"/>
  <c r="AA56" i="1" s="1"/>
  <c r="Z56" i="1"/>
  <c r="R146" i="1"/>
  <c r="AA146" i="1" s="1"/>
  <c r="Z146" i="1"/>
  <c r="R135" i="1"/>
  <c r="AA135" i="1" s="1"/>
  <c r="Z135" i="1"/>
  <c r="Z120" i="1"/>
  <c r="R120" i="1"/>
  <c r="AA120" i="1" s="1"/>
  <c r="R115" i="1"/>
  <c r="AA115" i="1" s="1"/>
  <c r="Z115" i="1"/>
  <c r="R109" i="1"/>
  <c r="AA109" i="1" s="1"/>
  <c r="Z109" i="1"/>
  <c r="R102" i="1"/>
  <c r="AA102" i="1" s="1"/>
  <c r="Z102" i="1"/>
  <c r="R43" i="1"/>
  <c r="AA43" i="1" s="1"/>
  <c r="Z43" i="1"/>
  <c r="R192" i="1"/>
  <c r="AA192" i="1" s="1"/>
  <c r="Z192" i="1"/>
  <c r="R167" i="1"/>
  <c r="AA167" i="1" s="1"/>
  <c r="Z167" i="1"/>
  <c r="R101" i="1"/>
  <c r="AA101" i="1" s="1"/>
  <c r="Z101" i="1"/>
  <c r="R185" i="1"/>
  <c r="AA185" i="1" s="1"/>
  <c r="Z185" i="1"/>
  <c r="R157" i="1"/>
  <c r="AA157" i="1" s="1"/>
  <c r="Z157" i="1"/>
  <c r="R80" i="1"/>
  <c r="AA80" i="1" s="1"/>
  <c r="Z80" i="1"/>
  <c r="R181" i="1"/>
  <c r="AA181" i="1" s="1"/>
  <c r="Z181" i="1"/>
  <c r="R154" i="1"/>
  <c r="AA154" i="1" s="1"/>
  <c r="Z154" i="1"/>
  <c r="R126" i="1"/>
  <c r="AA126" i="1" s="1"/>
  <c r="Z126" i="1"/>
  <c r="R90" i="1"/>
  <c r="AA90" i="1" s="1"/>
  <c r="Z90" i="1"/>
  <c r="R64" i="1"/>
  <c r="AA64" i="1" s="1"/>
  <c r="Z64" i="1"/>
  <c r="R202" i="1"/>
  <c r="AA202" i="1" s="1"/>
  <c r="Z202" i="1"/>
  <c r="R98" i="1"/>
  <c r="AA98" i="1" s="1"/>
  <c r="Z98" i="1"/>
  <c r="I85" i="2" l="1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AD69" i="1" l="1"/>
  <c r="AE69" i="1" s="1"/>
  <c r="AD68" i="1"/>
  <c r="AE68" i="1" s="1"/>
  <c r="AB69" i="1" l="1"/>
  <c r="AC69" i="1" s="1"/>
  <c r="AB68" i="1"/>
  <c r="AC68" i="1" s="1"/>
  <c r="A6" i="2" l="1"/>
  <c r="P207" i="1" l="1"/>
  <c r="Q207" i="1" l="1"/>
  <c r="Z207" i="1" s="1"/>
  <c r="Y207" i="1"/>
  <c r="R207" i="1"/>
  <c r="AA207" i="1" s="1"/>
  <c r="U200" i="1"/>
  <c r="Z200" i="1" s="1"/>
  <c r="T200" i="1"/>
  <c r="Y200" i="1" s="1"/>
  <c r="V200" i="1" l="1"/>
  <c r="AA200" i="1" s="1"/>
  <c r="A6" i="1" l="1"/>
  <c r="K17" i="2" l="1"/>
  <c r="K19" i="2"/>
  <c r="K21" i="2"/>
  <c r="K25" i="2"/>
  <c r="K26" i="2"/>
  <c r="J28" i="2"/>
  <c r="J29" i="2"/>
  <c r="J30" i="2"/>
  <c r="J32" i="2"/>
  <c r="J33" i="2"/>
  <c r="J34" i="2"/>
  <c r="J36" i="2"/>
  <c r="J37" i="2"/>
  <c r="J38" i="2"/>
  <c r="J40" i="2"/>
  <c r="J41" i="2"/>
  <c r="J42" i="2"/>
  <c r="J44" i="2"/>
  <c r="J45" i="2"/>
  <c r="J46" i="2"/>
  <c r="J48" i="2"/>
  <c r="J49" i="2"/>
  <c r="J50" i="2"/>
  <c r="J52" i="2"/>
  <c r="J53" i="2"/>
  <c r="J54" i="2"/>
  <c r="J56" i="2"/>
  <c r="J57" i="2"/>
  <c r="J58" i="2"/>
  <c r="J60" i="2"/>
  <c r="J61" i="2"/>
  <c r="J62" i="2"/>
  <c r="J64" i="2"/>
  <c r="J65" i="2"/>
  <c r="J66" i="2"/>
  <c r="J68" i="2"/>
  <c r="J69" i="2"/>
  <c r="J70" i="2"/>
  <c r="J72" i="2"/>
  <c r="J73" i="2"/>
  <c r="J75" i="2"/>
  <c r="J80" i="2"/>
  <c r="K84" i="2"/>
  <c r="J85" i="2"/>
  <c r="P21" i="1"/>
  <c r="Y21" i="1" s="1"/>
  <c r="AD21" i="1"/>
  <c r="AE21" i="1" s="1"/>
  <c r="P22" i="1"/>
  <c r="AD22" i="1"/>
  <c r="AE22" i="1" s="1"/>
  <c r="P23" i="1"/>
  <c r="AD23" i="1"/>
  <c r="AE23" i="1" s="1"/>
  <c r="P24" i="1"/>
  <c r="Y24" i="1" s="1"/>
  <c r="AD24" i="1"/>
  <c r="AE24" i="1" s="1"/>
  <c r="P25" i="1"/>
  <c r="Y25" i="1" s="1"/>
  <c r="AD25" i="1"/>
  <c r="AE25" i="1" s="1"/>
  <c r="P26" i="1"/>
  <c r="AD26" i="1"/>
  <c r="AE26" i="1" s="1"/>
  <c r="P27" i="1"/>
  <c r="AD27" i="1"/>
  <c r="AE27" i="1" s="1"/>
  <c r="P28" i="1"/>
  <c r="Y28" i="1" s="1"/>
  <c r="AD28" i="1"/>
  <c r="AE28" i="1" s="1"/>
  <c r="P29" i="1"/>
  <c r="Y29" i="1" s="1"/>
  <c r="AD29" i="1"/>
  <c r="AE29" i="1" s="1"/>
  <c r="P30" i="1"/>
  <c r="Y30" i="1" s="1"/>
  <c r="AD30" i="1"/>
  <c r="P31" i="1"/>
  <c r="Y31" i="1" s="1"/>
  <c r="AD31" i="1"/>
  <c r="AE31" i="1" s="1"/>
  <c r="AD32" i="1"/>
  <c r="AE32" i="1" s="1"/>
  <c r="AD33" i="1"/>
  <c r="AE33" i="1" s="1"/>
  <c r="AD34" i="1"/>
  <c r="AB34" i="1" s="1"/>
  <c r="AD35" i="1"/>
  <c r="AE35" i="1" s="1"/>
  <c r="AD36" i="1"/>
  <c r="AE36" i="1" s="1"/>
  <c r="AD37" i="1"/>
  <c r="AE37" i="1" s="1"/>
  <c r="AD38" i="1"/>
  <c r="AB38" i="1" s="1"/>
  <c r="AD39" i="1"/>
  <c r="AB39" i="1" s="1"/>
  <c r="AD40" i="1"/>
  <c r="AE40" i="1" s="1"/>
  <c r="AD56" i="1"/>
  <c r="AE56" i="1" s="1"/>
  <c r="AD57" i="1"/>
  <c r="AE57" i="1" s="1"/>
  <c r="AD58" i="1"/>
  <c r="AE58" i="1" s="1"/>
  <c r="AD59" i="1"/>
  <c r="AD60" i="1"/>
  <c r="AE60" i="1" s="1"/>
  <c r="AD61" i="1"/>
  <c r="AB61" i="1" s="1"/>
  <c r="AD62" i="1"/>
  <c r="AB62" i="1" s="1"/>
  <c r="AC62" i="1" s="1"/>
  <c r="AD63" i="1"/>
  <c r="AE63" i="1" s="1"/>
  <c r="AD64" i="1"/>
  <c r="AD65" i="1"/>
  <c r="AB65" i="1" s="1"/>
  <c r="AD66" i="1"/>
  <c r="AB66" i="1" s="1"/>
  <c r="AD67" i="1"/>
  <c r="AD70" i="1"/>
  <c r="AE70" i="1" s="1"/>
  <c r="AD71" i="1"/>
  <c r="AE71" i="1" s="1"/>
  <c r="AD72" i="1"/>
  <c r="AE72" i="1" s="1"/>
  <c r="AD73" i="1"/>
  <c r="AB73" i="1" s="1"/>
  <c r="AC73" i="1" s="1"/>
  <c r="AD74" i="1"/>
  <c r="AE74" i="1" s="1"/>
  <c r="AD75" i="1"/>
  <c r="AB75" i="1" s="1"/>
  <c r="AC75" i="1" s="1"/>
  <c r="AD76" i="1"/>
  <c r="AE76" i="1" s="1"/>
  <c r="AD77" i="1"/>
  <c r="AB77" i="1" s="1"/>
  <c r="AD78" i="1"/>
  <c r="AD79" i="1"/>
  <c r="AE79" i="1" s="1"/>
  <c r="AD80" i="1"/>
  <c r="AE80" i="1" s="1"/>
  <c r="AD81" i="1"/>
  <c r="AD82" i="1"/>
  <c r="AE82" i="1" s="1"/>
  <c r="AD83" i="1"/>
  <c r="AD84" i="1"/>
  <c r="AE84" i="1" s="1"/>
  <c r="AD85" i="1"/>
  <c r="AD86" i="1"/>
  <c r="AD87" i="1"/>
  <c r="AB87" i="1" s="1"/>
  <c r="AC87" i="1" s="1"/>
  <c r="AD88" i="1"/>
  <c r="AE88" i="1" s="1"/>
  <c r="AD89" i="1"/>
  <c r="AB89" i="1" s="1"/>
  <c r="AE90" i="1"/>
  <c r="AD41" i="1"/>
  <c r="AD42" i="1"/>
  <c r="AE42" i="1" s="1"/>
  <c r="AD43" i="1"/>
  <c r="AD44" i="1"/>
  <c r="AE44" i="1" s="1"/>
  <c r="AD45" i="1"/>
  <c r="AD46" i="1"/>
  <c r="AD47" i="1"/>
  <c r="AD48" i="1"/>
  <c r="AE48" i="1" s="1"/>
  <c r="AD49" i="1"/>
  <c r="AD50" i="1"/>
  <c r="AE50" i="1" s="1"/>
  <c r="AD51" i="1"/>
  <c r="AE51" i="1" s="1"/>
  <c r="AD52" i="1"/>
  <c r="AE52" i="1" s="1"/>
  <c r="AD53" i="1"/>
  <c r="AB53" i="1" s="1"/>
  <c r="AD54" i="1"/>
  <c r="AD55" i="1"/>
  <c r="AE55" i="1" s="1"/>
  <c r="Q27" i="1" l="1"/>
  <c r="Z27" i="1" s="1"/>
  <c r="Y27" i="1"/>
  <c r="Q23" i="1"/>
  <c r="Z23" i="1" s="1"/>
  <c r="Y23" i="1"/>
  <c r="Q26" i="1"/>
  <c r="Z26" i="1" s="1"/>
  <c r="Y26" i="1"/>
  <c r="Q22" i="1"/>
  <c r="Z22" i="1" s="1"/>
  <c r="Y22" i="1"/>
  <c r="Q25" i="1"/>
  <c r="Z25" i="1" s="1"/>
  <c r="Q21" i="1"/>
  <c r="Z21" i="1" s="1"/>
  <c r="J51" i="2"/>
  <c r="K80" i="2"/>
  <c r="L80" i="2" s="1"/>
  <c r="J77" i="2"/>
  <c r="AB43" i="1"/>
  <c r="AC43" i="1" s="1"/>
  <c r="AB54" i="1"/>
  <c r="AC54" i="1" s="1"/>
  <c r="AB78" i="1"/>
  <c r="AC78" i="1" s="1"/>
  <c r="AB82" i="1"/>
  <c r="AC82" i="1" s="1"/>
  <c r="AE78" i="1"/>
  <c r="AE73" i="1"/>
  <c r="AC39" i="1"/>
  <c r="AE54" i="1"/>
  <c r="AE43" i="1"/>
  <c r="AB51" i="1"/>
  <c r="AC51" i="1" s="1"/>
  <c r="AB46" i="1"/>
  <c r="AC46" i="1" s="1"/>
  <c r="AB72" i="1"/>
  <c r="AB63" i="1"/>
  <c r="AE46" i="1"/>
  <c r="AE66" i="1"/>
  <c r="AE61" i="1"/>
  <c r="AE38" i="1"/>
  <c r="AB24" i="1"/>
  <c r="AB49" i="1"/>
  <c r="AC49" i="1" s="1"/>
  <c r="AE89" i="1"/>
  <c r="AB57" i="1"/>
  <c r="Q28" i="1"/>
  <c r="Z28" i="1" s="1"/>
  <c r="R22" i="1"/>
  <c r="AA22" i="1" s="1"/>
  <c r="AB55" i="1"/>
  <c r="AC55" i="1" s="1"/>
  <c r="AE53" i="1"/>
  <c r="AE49" i="1"/>
  <c r="AB84" i="1"/>
  <c r="AC84" i="1" s="1"/>
  <c r="AB79" i="1"/>
  <c r="AC79" i="1" s="1"/>
  <c r="AE77" i="1"/>
  <c r="AE62" i="1"/>
  <c r="J67" i="2"/>
  <c r="K75" i="2"/>
  <c r="L75" i="2" s="1"/>
  <c r="L25" i="2"/>
  <c r="J25" i="2"/>
  <c r="K35" i="2"/>
  <c r="L35" i="2" s="1"/>
  <c r="J59" i="2"/>
  <c r="K31" i="2"/>
  <c r="L31" i="2" s="1"/>
  <c r="K24" i="2"/>
  <c r="L21" i="2"/>
  <c r="K43" i="2"/>
  <c r="L43" i="2" s="1"/>
  <c r="J27" i="2"/>
  <c r="AE47" i="1"/>
  <c r="AB47" i="1"/>
  <c r="AC47" i="1" s="1"/>
  <c r="AE64" i="1"/>
  <c r="AB64" i="1"/>
  <c r="AC64" i="1" s="1"/>
  <c r="AE59" i="1"/>
  <c r="AB59" i="1"/>
  <c r="AB45" i="1"/>
  <c r="AE45" i="1"/>
  <c r="AE41" i="1"/>
  <c r="AB41" i="1"/>
  <c r="AC41" i="1" s="1"/>
  <c r="AB86" i="1"/>
  <c r="AE86" i="1"/>
  <c r="AC89" i="1"/>
  <c r="AE87" i="1"/>
  <c r="AB85" i="1"/>
  <c r="AC85" i="1" s="1"/>
  <c r="AE85" i="1"/>
  <c r="AE81" i="1"/>
  <c r="AB30" i="1"/>
  <c r="AE30" i="1"/>
  <c r="AB83" i="1"/>
  <c r="AC83" i="1" s="1"/>
  <c r="AE83" i="1"/>
  <c r="AB81" i="1"/>
  <c r="AE67" i="1"/>
  <c r="AB67" i="1"/>
  <c r="AC67" i="1" s="1"/>
  <c r="AC66" i="1"/>
  <c r="AC34" i="1"/>
  <c r="Q31" i="1"/>
  <c r="Z31" i="1" s="1"/>
  <c r="AE75" i="1"/>
  <c r="AB58" i="1"/>
  <c r="AE39" i="1"/>
  <c r="AB29" i="1"/>
  <c r="AB60" i="1"/>
  <c r="AB40" i="1"/>
  <c r="AE34" i="1"/>
  <c r="AB32" i="1"/>
  <c r="J84" i="2"/>
  <c r="J82" i="2"/>
  <c r="K39" i="2"/>
  <c r="L39" i="2" s="1"/>
  <c r="K77" i="2"/>
  <c r="J63" i="2"/>
  <c r="J47" i="2"/>
  <c r="J39" i="2"/>
  <c r="J35" i="2"/>
  <c r="J31" i="2"/>
  <c r="J24" i="2"/>
  <c r="J71" i="2"/>
  <c r="J55" i="2"/>
  <c r="J43" i="2"/>
  <c r="L26" i="2"/>
  <c r="L17" i="2"/>
  <c r="K82" i="2"/>
  <c r="L82" i="2" s="1"/>
  <c r="K71" i="2"/>
  <c r="L71" i="2" s="1"/>
  <c r="K67" i="2"/>
  <c r="L67" i="2" s="1"/>
  <c r="K63" i="2"/>
  <c r="L63" i="2" s="1"/>
  <c r="K59" i="2"/>
  <c r="K55" i="2"/>
  <c r="L55" i="2" s="1"/>
  <c r="K51" i="2"/>
  <c r="L51" i="2" s="1"/>
  <c r="K47" i="2"/>
  <c r="L47" i="2" s="1"/>
  <c r="L19" i="2"/>
  <c r="K18" i="2"/>
  <c r="L18" i="2" s="1"/>
  <c r="L84" i="2"/>
  <c r="K73" i="2"/>
  <c r="L73" i="2" s="1"/>
  <c r="K69" i="2"/>
  <c r="K65" i="2"/>
  <c r="L65" i="2" s="1"/>
  <c r="K61" i="2"/>
  <c r="L61" i="2" s="1"/>
  <c r="K57" i="2"/>
  <c r="L57" i="2" s="1"/>
  <c r="K53" i="2"/>
  <c r="K49" i="2"/>
  <c r="L49" i="2" s="1"/>
  <c r="K45" i="2"/>
  <c r="L45" i="2" s="1"/>
  <c r="K41" i="2"/>
  <c r="L41" i="2" s="1"/>
  <c r="K37" i="2"/>
  <c r="K33" i="2"/>
  <c r="L33" i="2" s="1"/>
  <c r="K29" i="2"/>
  <c r="L29" i="2" s="1"/>
  <c r="J19" i="2"/>
  <c r="J18" i="2"/>
  <c r="J17" i="2"/>
  <c r="J26" i="2"/>
  <c r="J20" i="2"/>
  <c r="AC65" i="1"/>
  <c r="AC53" i="1"/>
  <c r="AC77" i="1"/>
  <c r="AB52" i="1"/>
  <c r="AB50" i="1"/>
  <c r="AB48" i="1"/>
  <c r="AB44" i="1"/>
  <c r="AB42" i="1"/>
  <c r="AB90" i="1"/>
  <c r="AB88" i="1"/>
  <c r="AB80" i="1"/>
  <c r="AB76" i="1"/>
  <c r="AB74" i="1"/>
  <c r="AB71" i="1"/>
  <c r="AB70" i="1"/>
  <c r="AC38" i="1"/>
  <c r="Q24" i="1"/>
  <c r="Z24" i="1" s="1"/>
  <c r="AB31" i="1"/>
  <c r="AB28" i="1"/>
  <c r="AB23" i="1"/>
  <c r="AB22" i="1"/>
  <c r="AB21" i="1"/>
  <c r="AE65" i="1"/>
  <c r="AC61" i="1"/>
  <c r="AB56" i="1"/>
  <c r="Q30" i="1"/>
  <c r="Z30" i="1" s="1"/>
  <c r="Q29" i="1"/>
  <c r="Z29" i="1" s="1"/>
  <c r="AB37" i="1"/>
  <c r="AB36" i="1"/>
  <c r="AB35" i="1"/>
  <c r="AB33" i="1"/>
  <c r="AB27" i="1"/>
  <c r="R27" i="1"/>
  <c r="AA27" i="1" s="1"/>
  <c r="AB26" i="1"/>
  <c r="R26" i="1"/>
  <c r="AA26" i="1" s="1"/>
  <c r="AB25" i="1"/>
  <c r="J22" i="2"/>
  <c r="K22" i="2"/>
  <c r="J83" i="2"/>
  <c r="K83" i="2"/>
  <c r="J81" i="2"/>
  <c r="K81" i="2"/>
  <c r="J79" i="2"/>
  <c r="K79" i="2"/>
  <c r="J78" i="2"/>
  <c r="K78" i="2"/>
  <c r="J76" i="2"/>
  <c r="K76" i="2"/>
  <c r="J74" i="2"/>
  <c r="K74" i="2"/>
  <c r="K85" i="2"/>
  <c r="K23" i="2"/>
  <c r="J23" i="2"/>
  <c r="K72" i="2"/>
  <c r="K70" i="2"/>
  <c r="K68" i="2"/>
  <c r="K66" i="2"/>
  <c r="K64" i="2"/>
  <c r="K62" i="2"/>
  <c r="K60" i="2"/>
  <c r="K58" i="2"/>
  <c r="K56" i="2"/>
  <c r="K54" i="2"/>
  <c r="K52" i="2"/>
  <c r="K50" i="2"/>
  <c r="K48" i="2"/>
  <c r="K46" i="2"/>
  <c r="K44" i="2"/>
  <c r="K42" i="2"/>
  <c r="K40" i="2"/>
  <c r="K38" i="2"/>
  <c r="K36" i="2"/>
  <c r="K34" i="2"/>
  <c r="K32" i="2"/>
  <c r="K30" i="2"/>
  <c r="K28" i="2"/>
  <c r="K27" i="2"/>
  <c r="J21" i="2"/>
  <c r="K20" i="2"/>
  <c r="R23" i="1" l="1"/>
  <c r="AA23" i="1" s="1"/>
  <c r="R21" i="1"/>
  <c r="AA21" i="1" s="1"/>
  <c r="R25" i="1"/>
  <c r="AA25" i="1" s="1"/>
  <c r="R28" i="1"/>
  <c r="AA28" i="1" s="1"/>
  <c r="AC57" i="1"/>
  <c r="AC60" i="1"/>
  <c r="AC59" i="1"/>
  <c r="AC32" i="1"/>
  <c r="AC24" i="1"/>
  <c r="AC63" i="1"/>
  <c r="AC45" i="1"/>
  <c r="AC72" i="1"/>
  <c r="AC40" i="1"/>
  <c r="L37" i="2"/>
  <c r="L53" i="2"/>
  <c r="L69" i="2"/>
  <c r="L59" i="2"/>
  <c r="L77" i="2"/>
  <c r="L24" i="2"/>
  <c r="AC58" i="1"/>
  <c r="R31" i="1"/>
  <c r="AA31" i="1" s="1"/>
  <c r="AC30" i="1"/>
  <c r="AC29" i="1"/>
  <c r="AC86" i="1"/>
  <c r="AC81" i="1"/>
  <c r="L34" i="2"/>
  <c r="L42" i="2"/>
  <c r="L50" i="2"/>
  <c r="L58" i="2"/>
  <c r="L66" i="2"/>
  <c r="L85" i="2"/>
  <c r="AC25" i="1"/>
  <c r="AC35" i="1"/>
  <c r="AC56" i="1"/>
  <c r="AC21" i="1"/>
  <c r="AC22" i="1"/>
  <c r="AC71" i="1"/>
  <c r="AC74" i="1"/>
  <c r="AC90" i="1"/>
  <c r="AC44" i="1"/>
  <c r="L20" i="2"/>
  <c r="L28" i="2"/>
  <c r="L36" i="2"/>
  <c r="L44" i="2"/>
  <c r="L52" i="2"/>
  <c r="L60" i="2"/>
  <c r="L68" i="2"/>
  <c r="L74" i="2"/>
  <c r="L79" i="2"/>
  <c r="L83" i="2"/>
  <c r="AC27" i="1"/>
  <c r="AC37" i="1"/>
  <c r="R29" i="1"/>
  <c r="AA29" i="1" s="1"/>
  <c r="AC48" i="1"/>
  <c r="L30" i="2"/>
  <c r="L38" i="2"/>
  <c r="L46" i="2"/>
  <c r="L54" i="2"/>
  <c r="L62" i="2"/>
  <c r="L70" i="2"/>
  <c r="L22" i="2"/>
  <c r="AC26" i="1"/>
  <c r="AC36" i="1"/>
  <c r="R30" i="1"/>
  <c r="AA30" i="1" s="1"/>
  <c r="AC23" i="1"/>
  <c r="AC28" i="1"/>
  <c r="AC31" i="1"/>
  <c r="R24" i="1"/>
  <c r="AA24" i="1" s="1"/>
  <c r="AC70" i="1"/>
  <c r="AC76" i="1"/>
  <c r="AC88" i="1"/>
  <c r="AC42" i="1"/>
  <c r="L27" i="2"/>
  <c r="L32" i="2"/>
  <c r="L40" i="2"/>
  <c r="L48" i="2"/>
  <c r="L56" i="2"/>
  <c r="L64" i="2"/>
  <c r="L72" i="2"/>
  <c r="L23" i="2"/>
  <c r="L76" i="2"/>
  <c r="L78" i="2"/>
  <c r="L81" i="2"/>
  <c r="AC33" i="1"/>
  <c r="AC80" i="1"/>
  <c r="AC50" i="1"/>
  <c r="AC52" i="1"/>
</calcChain>
</file>

<file path=xl/sharedStrings.xml><?xml version="1.0" encoding="utf-8"?>
<sst xmlns="http://schemas.openxmlformats.org/spreadsheetml/2006/main" count="7504" uniqueCount="2033">
  <si>
    <t>пач.</t>
  </si>
  <si>
    <t>A</t>
  </si>
  <si>
    <t>--</t>
  </si>
  <si>
    <t>*</t>
  </si>
  <si>
    <t>руб./уп. 
без НДС</t>
  </si>
  <si>
    <t>руб./уп. 
с НДС 20%</t>
  </si>
  <si>
    <t>кг</t>
  </si>
  <si>
    <t>м3</t>
  </si>
  <si>
    <t>м2</t>
  </si>
  <si>
    <t>ЕИ</t>
  </si>
  <si>
    <t>ABC</t>
  </si>
  <si>
    <t>кг/пал.</t>
  </si>
  <si>
    <t>м3/пал.</t>
  </si>
  <si>
    <t>м2/пал.</t>
  </si>
  <si>
    <t>пач./пал.</t>
  </si>
  <si>
    <t>шт./пач.</t>
  </si>
  <si>
    <t>TRK</t>
  </si>
  <si>
    <t>ELA</t>
  </si>
  <si>
    <t>VYB</t>
  </si>
  <si>
    <t>ZHE</t>
  </si>
  <si>
    <t>Плотность</t>
  </si>
  <si>
    <t>Упаковка</t>
  </si>
  <si>
    <t>Название</t>
  </si>
  <si>
    <t>RW код</t>
  </si>
  <si>
    <t>Ширина</t>
  </si>
  <si>
    <t>Длина</t>
  </si>
  <si>
    <t>Толщина</t>
  </si>
  <si>
    <t>Применение</t>
  </si>
  <si>
    <t>Продукт</t>
  </si>
  <si>
    <t>Сегмент</t>
  </si>
  <si>
    <t>КАТЕГОРИЯ</t>
  </si>
  <si>
    <t>ПАЛЛЕТА</t>
  </si>
  <si>
    <t>ПАЧКА</t>
  </si>
  <si>
    <t>ПРОИЗВОДСТВО</t>
  </si>
  <si>
    <t>C</t>
  </si>
  <si>
    <t>B</t>
  </si>
  <si>
    <t>руб./м3 
без НДС</t>
  </si>
  <si>
    <t>руб./м3 
с НДС 20%</t>
  </si>
  <si>
    <t>руб./м2 
с НДС 20%</t>
  </si>
  <si>
    <t>руб./м2 
без НДС</t>
  </si>
  <si>
    <t>3. Заказы на теплоизоляционные материалы поступают в производство с момента поступления денег на расчетный счет производителя.</t>
  </si>
  <si>
    <t xml:space="preserve">2. Счет является действительным к оплате в течение 3-х банковских дней. </t>
  </si>
  <si>
    <t>СКИДКА</t>
  </si>
  <si>
    <t>1. Ставка НДС применяется в соответствии с действующим законодательством.</t>
  </si>
  <si>
    <t>Важные примечания:</t>
  </si>
  <si>
    <t xml:space="preserve">ROCKWOOL Russia - ООО "РОКВУЛ" </t>
  </si>
  <si>
    <t xml:space="preserve">ПРАЙС-ЛИСТ НА ТЕПЛОИЗОЛЯЦИОННУЮ ПРОДУКЦИЮ </t>
  </si>
  <si>
    <t>шт.</t>
  </si>
  <si>
    <t>кор.</t>
  </si>
  <si>
    <t>рул.</t>
  </si>
  <si>
    <t>м</t>
  </si>
  <si>
    <t>руб./ЕИ 
без НДС</t>
  </si>
  <si>
    <t>руб./ЕИ 
с НДС 20%</t>
  </si>
  <si>
    <t>ЕИ/м2</t>
  </si>
  <si>
    <t>шт./уп.</t>
  </si>
  <si>
    <t>Расход</t>
  </si>
  <si>
    <t>УПАКОВКА</t>
  </si>
  <si>
    <t xml:space="preserve">ПРАЙС-ЛИСТ НА СОПУТСТВУЮЩУЮ ПРОДУКЦИЮ </t>
  </si>
  <si>
    <r>
      <t xml:space="preserve">5. Продукция категорий A и B (для всех продуктов, размеров и вариантов упаковок) </t>
    </r>
    <r>
      <rPr>
        <b/>
        <sz val="11"/>
        <rFont val="Calibri"/>
        <family val="2"/>
        <scheme val="minor"/>
      </rPr>
      <t>полностью</t>
    </r>
    <r>
      <rPr>
        <sz val="11"/>
        <rFont val="Calibri"/>
        <family val="2"/>
        <scheme val="minor"/>
      </rPr>
      <t xml:space="preserve"> указана в прайс-листе. Продукция, не указанная в Прайс-листе, относится к категории C.</t>
    </r>
  </si>
  <si>
    <t>Прайс-лист</t>
  </si>
  <si>
    <t>ТЕПЛОИЗОЛЯЦИОННАЯ ПРОДУКЦИЯ</t>
  </si>
  <si>
    <t>СОПУТСТВУЮЩАЯ ПРОДУКЦИЯ</t>
  </si>
  <si>
    <t>ДА</t>
  </si>
  <si>
    <t>50-200 мм 
с шагом 10 мм</t>
  </si>
  <si>
    <t>Размер плиты</t>
  </si>
  <si>
    <t>Толщины</t>
  </si>
  <si>
    <t>УПАКОВКА**</t>
  </si>
  <si>
    <t>ПРОИЗВОДСТВО*</t>
  </si>
  <si>
    <t xml:space="preserve">1. Данный список не является публичной офертой и носит информационный характер. </t>
  </si>
  <si>
    <t>3. * Диапазон толщин для каждого завода может отличаться. Возможности производства конкретной толщины на конкретном заводе уточняйте у торгового представителя в вашем регионе.</t>
  </si>
  <si>
    <t>4. ** Варианты упаковки на разных заводах могут отличаться. Возможность упаковки конкретной толщины на конкретном заводе уточняйте у торгового представителя в вашем регионе.</t>
  </si>
  <si>
    <t>по запросу</t>
  </si>
  <si>
    <t>вед.</t>
  </si>
  <si>
    <t>ДА***</t>
  </si>
  <si>
    <r>
      <t xml:space="preserve">4. Список мариалов (их размеров и вариантов упаковок), представленный в данном Прайс-листе, </t>
    </r>
    <r>
      <rPr>
        <b/>
        <sz val="11"/>
        <rFont val="Calibri"/>
        <family val="2"/>
        <scheme val="minor"/>
      </rPr>
      <t>не является</t>
    </r>
    <r>
      <rPr>
        <sz val="11"/>
        <rFont val="Calibri"/>
        <family val="2"/>
        <scheme val="minor"/>
      </rPr>
      <t xml:space="preserve"> исчерпывающим списком возможностей производства. С дополнительными возможностями можно ознакомиться </t>
    </r>
  </si>
  <si>
    <t>на листе "Возможности пр-ва" или уточнить у торгового представителя компании в вашем регионе.</t>
  </si>
  <si>
    <t>Сопутствующая продукция для FT BARRIER / FT BARRIER D</t>
  </si>
  <si>
    <t>Cтальные анкеры Termoclip Стена-4</t>
  </si>
  <si>
    <t>100519</t>
  </si>
  <si>
    <t>Стальной анкер Termoclip Стена-4 - 80 мм</t>
  </si>
  <si>
    <t>7.5-8.3</t>
  </si>
  <si>
    <t>100522</t>
  </si>
  <si>
    <t>Стальной анкер Termoclip Стена-4 - 110 мм</t>
  </si>
  <si>
    <t>100523</t>
  </si>
  <si>
    <t>Стальной анкер Termoclip Стена-4 - 140мм</t>
  </si>
  <si>
    <t>100525</t>
  </si>
  <si>
    <t>Стальной анкер Termoclip Стена-4 - 170 мм</t>
  </si>
  <si>
    <t>100527</t>
  </si>
  <si>
    <t>Стальной анкер Termoclip Стена-4 - 200 мм</t>
  </si>
  <si>
    <t>100528</t>
  </si>
  <si>
    <t>Стальной анкер Termoclip Стена-4 - 250 мм</t>
  </si>
  <si>
    <t>Стальная шайба Termoclip Стена-4</t>
  </si>
  <si>
    <t>133610</t>
  </si>
  <si>
    <t>Тарельчатый держатель Termoclip Стена-4</t>
  </si>
  <si>
    <t>Декоративная краска FT DÉCOR</t>
  </si>
  <si>
    <t>50694</t>
  </si>
  <si>
    <t>Краска FT DÉCOR (белый) (код 50694)</t>
  </si>
  <si>
    <t>1.5-1.8</t>
  </si>
  <si>
    <t>277480</t>
  </si>
  <si>
    <t>192077</t>
  </si>
  <si>
    <t>Краска FT DÉCOR RAL 7040 (светло-серый)</t>
  </si>
  <si>
    <t>222080</t>
  </si>
  <si>
    <t>Краска FT DÉCOR RAL 8019 (темно-серый)</t>
  </si>
  <si>
    <t>Сопутствующая продукция для CONLIT SL 150</t>
  </si>
  <si>
    <t>Клей CONLIT</t>
  </si>
  <si>
    <t>90610</t>
  </si>
  <si>
    <t xml:space="preserve">Клей CONLIT GLUE (Россия) </t>
  </si>
  <si>
    <t>Краска CONLIT</t>
  </si>
  <si>
    <t>120727</t>
  </si>
  <si>
    <t>Краска CONLIT M (Россия)</t>
  </si>
  <si>
    <t>Аксессуары к технической изоляции</t>
  </si>
  <si>
    <t>Самоклеящееся покрытие для теплоизоляции</t>
  </si>
  <si>
    <t>276973</t>
  </si>
  <si>
    <t>ROCKprotect 600 мм (50 м, ш = 600 мм)</t>
  </si>
  <si>
    <t>Лента алюминиевая самоклеящаяся</t>
  </si>
  <si>
    <t>68626</t>
  </si>
  <si>
    <t>Лента алюминиевая самоклеящаяся ЛАС (50 м, ш = 100 мм)</t>
  </si>
  <si>
    <t>68629</t>
  </si>
  <si>
    <t>Лента алюминиевая самоклеящаяся ЛАС (50 м, ш = 75 мм)</t>
  </si>
  <si>
    <t>70119</t>
  </si>
  <si>
    <t>Лента алюминиевая самоклеящаяся ЛАС (50 м, ш = 50 мм)</t>
  </si>
  <si>
    <t>68621</t>
  </si>
  <si>
    <t>Лента алюминиевая самоклеящаяся армированная ЛАС-А (50 м, ш = 100 мм)</t>
  </si>
  <si>
    <t>68622</t>
  </si>
  <si>
    <t>Лента алюминиевая самоклеящаяся армированная ЛАС-А (50 м, ш = 75 мм)</t>
  </si>
  <si>
    <t>70122</t>
  </si>
  <si>
    <t>Лента алюминиевая самоклеящаяся армированная ЛАС-А (50 м, ш = 50 мм)</t>
  </si>
  <si>
    <t>Лента стальная бандажная перфорированная</t>
  </si>
  <si>
    <t>207637</t>
  </si>
  <si>
    <t>Лента стальная бандажная ЛС-1 12х0.5х30</t>
  </si>
  <si>
    <t>207641</t>
  </si>
  <si>
    <t>Лента стальная бандажная ЛС-1 19х0.5х30</t>
  </si>
  <si>
    <t>207816</t>
  </si>
  <si>
    <t>Лента стальная бандажная ЛС-1 25х0.5х30</t>
  </si>
  <si>
    <t>207817</t>
  </si>
  <si>
    <t>Лента стальная бандажная ЛС-1 12х0.7х30</t>
  </si>
  <si>
    <t>207819</t>
  </si>
  <si>
    <t>Лента стальная бандажная ЛС-1 19х0.7х30</t>
  </si>
  <si>
    <t>207833</t>
  </si>
  <si>
    <t>Лента стальная бандажная ЛС-1 25х0.7х30</t>
  </si>
  <si>
    <t>Лента стальная бандажная перфорированная "волнистая"</t>
  </si>
  <si>
    <t>218893</t>
  </si>
  <si>
    <t>Лента стальная бандажная ЛС-2 19х0.5х30</t>
  </si>
  <si>
    <t>218961</t>
  </si>
  <si>
    <t>Лента стальная бандажная ЛС-2 19х0.7х30</t>
  </si>
  <si>
    <t>218962</t>
  </si>
  <si>
    <t>Лента стальная бандажная ЛС-2 19х0.9х30</t>
  </si>
  <si>
    <t>Лента стальная перфорированная для крепления огнезащиты на возуховоды</t>
  </si>
  <si>
    <t>207835</t>
  </si>
  <si>
    <t>Лента стальная бандажная ЛС-1 19х0.9х30</t>
  </si>
  <si>
    <t>207838</t>
  </si>
  <si>
    <t>Лента стальная бандажная ЛС-1 25х0.9х30</t>
  </si>
  <si>
    <t>Система ROCKFIRE: для крепления WIRED MAT 80 и WIRED MAT 105</t>
  </si>
  <si>
    <t>Приварные стальные обмедненные штифты CT/WP 2</t>
  </si>
  <si>
    <t>187157</t>
  </si>
  <si>
    <t>Приварной штифт для аппаратов трасформаторного типа CT/WP 2 - 19мм</t>
  </si>
  <si>
    <t>227415</t>
  </si>
  <si>
    <t>Приварной штифт для аппаратов трасформаторного типа CT/WP 2 - 25мм</t>
  </si>
  <si>
    <t>227417</t>
  </si>
  <si>
    <t>Приварной штифт для аппаратов трасформаторного типа CT/WP 2 - 32мм</t>
  </si>
  <si>
    <t>227609</t>
  </si>
  <si>
    <t>Приварной штифт для аппаратов трасформаторного типа CT/WP 2 - 42мм</t>
  </si>
  <si>
    <t>187517</t>
  </si>
  <si>
    <t>Приварной штифт для аппаратов трасформаторного типа CT/WP 2 - 51мм</t>
  </si>
  <si>
    <t>227132</t>
  </si>
  <si>
    <t>Приварной штифт для аппаратов трасформаторного типа CT/WP 2 - 63мм</t>
  </si>
  <si>
    <t>227610</t>
  </si>
  <si>
    <t>Приварной штифт для аппаратов трасформаторного типа CT/WP 2 - 76мм</t>
  </si>
  <si>
    <t>227615</t>
  </si>
  <si>
    <t>Приварной штифт для аппаратов трасформаторного типа CT/WP 2 - 89мм</t>
  </si>
  <si>
    <t>187522</t>
  </si>
  <si>
    <t>Приварной штифт для аппаратов трасформаторного типа CT/WP 2 - 105мм</t>
  </si>
  <si>
    <t>187524</t>
  </si>
  <si>
    <t>Приварной штифт для аппаратов трасформаторного типа CT/WP 2 - 114мм</t>
  </si>
  <si>
    <t>Приварные стальные обмедненные штифты CD/WP 2</t>
  </si>
  <si>
    <t>187515</t>
  </si>
  <si>
    <t>Приварной штифт для аппаратов конденсаторного типа CD/WP 2 - 20мм</t>
  </si>
  <si>
    <t>227617</t>
  </si>
  <si>
    <t>Приварной штифт для аппаратов конденсаторного типа CD/WP 2 - 30мм</t>
  </si>
  <si>
    <t>227624</t>
  </si>
  <si>
    <t>Приварной штифт для аппаратов конденсаторного типа CD/WP 2 - 40мм</t>
  </si>
  <si>
    <t>239323</t>
  </si>
  <si>
    <t>Приварной штифт для аппаратов конденсаторного типа CD/WP 2 - 50мм</t>
  </si>
  <si>
    <t>227633</t>
  </si>
  <si>
    <t>Приварной штифт для аппаратов конденсаторного типа CD/WP 2 - 60мм</t>
  </si>
  <si>
    <t>227796</t>
  </si>
  <si>
    <t>Приварной штифт для аппаратов конденсаторного типа CD/WP 2 - 70мм</t>
  </si>
  <si>
    <t>227798</t>
  </si>
  <si>
    <t>Приварной штифт для аппаратов конденсаторного типа CD/WP 2 - 80мм</t>
  </si>
  <si>
    <t>188228</t>
  </si>
  <si>
    <t>Приварной штифт для аппаратов конденсаторного типа CD/WP 2 - 90мм</t>
  </si>
  <si>
    <t>227800</t>
  </si>
  <si>
    <t>Приварной штифт для аппаратов конденсаторного типа CD/WP 2 - 100мм</t>
  </si>
  <si>
    <t>Стальная фиксирующая шайба PW2/CS</t>
  </si>
  <si>
    <t>187527</t>
  </si>
  <si>
    <t>Приварные элементы CD/PWP 2.7</t>
  </si>
  <si>
    <t>219005</t>
  </si>
  <si>
    <t>Приварной элемент CD/PWP 2.7 - 25</t>
  </si>
  <si>
    <t>219007</t>
  </si>
  <si>
    <t>Приварной элемент CD/PWP 2.7 - 28</t>
  </si>
  <si>
    <t>219008</t>
  </si>
  <si>
    <t>Приварной элемент CD/PWP 2.7 - 38</t>
  </si>
  <si>
    <t>219009</t>
  </si>
  <si>
    <t>Приварной элемент CD/PWP 2.7 - 48</t>
  </si>
  <si>
    <t>219010</t>
  </si>
  <si>
    <t>Приварной элемент CD/PWP 2.7 - 58</t>
  </si>
  <si>
    <t>219013</t>
  </si>
  <si>
    <t>Приварной элемент CD/PWP 2.7 - 68</t>
  </si>
  <si>
    <t>219014</t>
  </si>
  <si>
    <t>Приварной элемент CD/PWP 2.7 - 80</t>
  </si>
  <si>
    <t>219017</t>
  </si>
  <si>
    <t>Приварной элемент CD/PWP 2.7 - 90</t>
  </si>
  <si>
    <t>219018</t>
  </si>
  <si>
    <t>Приварной элемент CD/PWP 2.7 - 100</t>
  </si>
  <si>
    <t>184134</t>
  </si>
  <si>
    <t>184135</t>
  </si>
  <si>
    <t>184073</t>
  </si>
  <si>
    <t>184136</t>
  </si>
  <si>
    <t>186912</t>
  </si>
  <si>
    <t>186941</t>
  </si>
  <si>
    <t>186942</t>
  </si>
  <si>
    <t>186943</t>
  </si>
  <si>
    <t>186944</t>
  </si>
  <si>
    <t>%Краска FT DÉCOR (белый) (код 277480)</t>
  </si>
  <si>
    <t>2. Счет является действительным к оплате в течение 3-х банковских дней.</t>
  </si>
  <si>
    <t>3. Отгрузка производится кратно упаковкам</t>
  </si>
  <si>
    <t>4. Сроки поставки уточняйте у линейного специалиста.</t>
  </si>
  <si>
    <t>ЦИЛИНДРЫ НАВИВНЫЕ</t>
  </si>
  <si>
    <t>ТЕХНИЧЕСКАЯ ИЗОЛЯЦИЯ</t>
  </si>
  <si>
    <t>Приварной элемент CD/PWP 2.7 ISOL - 25</t>
  </si>
  <si>
    <t>Приварной элемент CD/PWP 2.7 ISOL - 28</t>
  </si>
  <si>
    <t>Приварной элемент CD/PWP 2.7 ISOL - 38</t>
  </si>
  <si>
    <t>Приварной элемент CD/PWP 2.7 ISOL - 48</t>
  </si>
  <si>
    <t>Приварной элемент CD/PWP 2.7 ISOL - 58</t>
  </si>
  <si>
    <t>Приварной элемент CD/PWP 2.7 ISOL - 68</t>
  </si>
  <si>
    <t>Приварной элемент CD/PWP 2.7 ISOL - 80</t>
  </si>
  <si>
    <t>Приварной элемент CD/PWP 2.7 ISOL - 90</t>
  </si>
  <si>
    <t>Приварной элемент CD/PWP 2.7 ISOL - 100</t>
  </si>
  <si>
    <t>PL</t>
  </si>
  <si>
    <t>DK</t>
  </si>
  <si>
    <t>МАТЫ И ПЛИТЫ</t>
  </si>
  <si>
    <t>Приварные элементы CD/PWP 2.7 (с дополнительной изоляцией)</t>
  </si>
  <si>
    <t>Прошивные маты WIRED MAT</t>
  </si>
  <si>
    <t>WIRED MAT 80</t>
  </si>
  <si>
    <t>80 рул.</t>
  </si>
  <si>
    <t>WIRED MAT 80 SST</t>
  </si>
  <si>
    <t>ALU WIRED MAT 80</t>
  </si>
  <si>
    <t>ALU1 WIRED MAT 80</t>
  </si>
  <si>
    <t>WIRED MAT 105</t>
  </si>
  <si>
    <t>WIRED MAT 105 SST</t>
  </si>
  <si>
    <t>ALU WIRED MAT 105</t>
  </si>
  <si>
    <t>ALU1 WIRED MAT 105</t>
  </si>
  <si>
    <t>WIRED MAT 50</t>
  </si>
  <si>
    <t>Ламельные маты</t>
  </si>
  <si>
    <t>LAMELLA MAT L</t>
  </si>
  <si>
    <t>1 рул.</t>
  </si>
  <si>
    <t>KLIMAFIX</t>
  </si>
  <si>
    <t>Маты ТЕХ МАТ</t>
  </si>
  <si>
    <t>ТЕХ МАТ</t>
  </si>
  <si>
    <t>Теплоизоляция трубороводов различного назначения, промышленного и энергетического оборудования с температурой до 400°С.</t>
  </si>
  <si>
    <t>6 т</t>
  </si>
  <si>
    <t>ТЕХ МАТ к/ф</t>
  </si>
  <si>
    <t>Плиты FT BARRIER</t>
  </si>
  <si>
    <t>FT BARRIER</t>
  </si>
  <si>
    <t>1000х600 мм</t>
  </si>
  <si>
    <t>1 пач.</t>
  </si>
  <si>
    <t>FT BARRIER D</t>
  </si>
  <si>
    <t>Плиты CONLIT SL</t>
  </si>
  <si>
    <t>CONLIT SL 150</t>
  </si>
  <si>
    <t>Плиты ТЕХ БАТТС</t>
  </si>
  <si>
    <t>ТЕХ БАТТС 50</t>
  </si>
  <si>
    <t>Теплоизоляция  промышленного оборудования,  воздуховодов, резервуаров с температурой до 400°С.</t>
  </si>
  <si>
    <t>6 т (9 т ELA)</t>
  </si>
  <si>
    <t>ТЕХ БАТТС 50 к/ф</t>
  </si>
  <si>
    <t>ТЕХ БАТТС 75</t>
  </si>
  <si>
    <t>Теплоизоляция  промышленного оборудования, бойлеров, котлов,  воздуховодов, резервуаров с температурой до 450°С.</t>
  </si>
  <si>
    <t>ТЕХ БАТТС 75 к/ф</t>
  </si>
  <si>
    <t>ТЕХ БАТТС 100</t>
  </si>
  <si>
    <t>Теплоизоляция  промышленного оборудования, бойлеров, котлов,  воздуховодов, резервуаров с температурой до 650°С.</t>
  </si>
  <si>
    <t>ТЕХ БАТТС 100 к/ф</t>
  </si>
  <si>
    <t>ТЕХ БАТТС 125</t>
  </si>
  <si>
    <t>Теплоизоляция  промышленного оборудования, бойлеров, котлов,  воздуховодов, резервуаров с температурой до 680°С.</t>
  </si>
  <si>
    <t>ТЕХ БАТТС 125 к/ф</t>
  </si>
  <si>
    <t>ТЕХ БАТТС 150</t>
  </si>
  <si>
    <t>Теплоизоляция  промышленного оборудования, бойлеров, котлов,  воздуховодов, резервуаров с температурой до 700°С.</t>
  </si>
  <si>
    <t>ТЕХ БАТТС 150 к/ф</t>
  </si>
  <si>
    <t>4.5 т</t>
  </si>
  <si>
    <t>Плиты FIRE BATTS</t>
  </si>
  <si>
    <t>FIRE BATTS (пр-во Россия)</t>
  </si>
  <si>
    <t>Теплоизоляция  промышленного оборудования, бойлеров, котлов,  воздуховодов, резервуаров
Максимальная температура применения 700°С</t>
  </si>
  <si>
    <t>9 т</t>
  </si>
  <si>
    <t>ALU FIRE BATTS (пр-во Россия)</t>
  </si>
  <si>
    <t>Теплоизоляция  промышленного оборудования, бойлеров, котлов,  воздуховодов, резервуаров
Теплоизоляция при устройстве каминного оборудования</t>
  </si>
  <si>
    <t>FIRE BATTS 110 (пр-во Дания)</t>
  </si>
  <si>
    <t>Теплоизоляция  промышленного оборудования, бойлеров, котлов,  воздуховодов, резервуаров
Максимальная температура применения 700°С.</t>
  </si>
  <si>
    <t>4 т</t>
  </si>
  <si>
    <t>ALU FIRE BATTS 110 (пр-во Дания)</t>
  </si>
  <si>
    <t>30, 50 мм</t>
  </si>
  <si>
    <t>Плиты INDUSTRIAL BATTS</t>
  </si>
  <si>
    <t>INDUSTRIAL BATTS 80</t>
  </si>
  <si>
    <t>INDUSTRIAL BATTS 80 BF</t>
  </si>
  <si>
    <t>50, 100 мм</t>
  </si>
  <si>
    <t>Цилиндры навивные ROCKWOOL</t>
  </si>
  <si>
    <t>Цилиндр навивной ROCKWOOL 100</t>
  </si>
  <si>
    <t xml:space="preserve">Тепловая изоляция трубопроводов различного назначения с температурой до 650°С. </t>
  </si>
  <si>
    <t>Диаметр 18-273 мм</t>
  </si>
  <si>
    <t>10 п.м 
(кратно 1 пач.)</t>
  </si>
  <si>
    <t>40 п.м 
(кратно 1 пач.)</t>
  </si>
  <si>
    <t>Цилиндр навивной ROCKWOOL 100 к/ф</t>
  </si>
  <si>
    <t>Цилиндр навивной ROCKWOOL 150</t>
  </si>
  <si>
    <t>Тепловая изоляция технологических трубопроводов с температурой до 680°С</t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</si>
  <si>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650°С. 
Огнезащита воздуховодов с пределом огнестойкости до EI 180 мин. 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гальванизированной проволоки (негорючий материал - НГ)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</si>
  <si>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650°С. 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нержавеющей проволоки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</si>
  <si>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650°С. 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гальванизиованной проволоки, кашированные армированной алюминиевой фольгой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</si>
  <si>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650°С.
Огнезащита воздуховодов, с пределом огнестойкости до EI 180 мин. 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гальванизиованной проволоки, кашированные неармированной алюминиевой фольгой (негорючий материал - НГ)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</si>
  <si>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680°С. 
Огнезащита воздуховодов, с пределом огнестойкости до EI 240 мин.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гальванизиованной проволоки (негорючий материал - НГ)</t>
    </r>
  </si>
  <si>
    <t>Длина 2000-6000 мм (в зависимости от толщины); 
Ширина 1000 мм</t>
  </si>
  <si>
    <t>Длина 2000-7000 мм (в зависимости от толщины); 
Ширина 1000 мм</t>
  </si>
  <si>
    <t>Длина 2000-5000 мм (в зависимости от толщины); 
Ширина 1000 мм</t>
  </si>
  <si>
    <t>Длина 2500-10000 мм (в зависимости от толщины); 
Ширина 1000 мм</t>
  </si>
  <si>
    <t>Длина 5000-10000 мм (в зависимости от толщины); 
Ширина 1000 мм</t>
  </si>
  <si>
    <t>Длина 5000-4000 мм (в зависимости от толщины); 
Ширина 1000 мм</t>
  </si>
  <si>
    <t>40-120 мм 
c шагом 10 мм</t>
  </si>
  <si>
    <t>25, 30-100 мм 
с шагом 10 мм</t>
  </si>
  <si>
    <t>50-100 мм 
с шагом 10 мм</t>
  </si>
  <si>
    <t>50-180 мм 
с шагом 10 мм</t>
  </si>
  <si>
    <t>50-160 мм 
с шагом 10 мм</t>
  </si>
  <si>
    <t>30-140 мм 
с шагом 10 мм</t>
  </si>
  <si>
    <t>25, 30-80 мм 
с шагом 10 мм</t>
  </si>
  <si>
    <t>15, 25, 35, 20-80 мм 
с шагом 10 мм</t>
  </si>
  <si>
    <t>25, 35, 30-100 мм 
с шагом 10 мм</t>
  </si>
  <si>
    <t>80-200 мм 
с шагом 10 мм</t>
  </si>
  <si>
    <t>30-200 мм 
с шагом 10 мм</t>
  </si>
  <si>
    <t>50-90 мм 
с шагом 10 мм</t>
  </si>
  <si>
    <t>25, 20-100 мм 
с шагом 10 мм</t>
  </si>
  <si>
    <t>20-50 мм 
с шагом 10 мм</t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</si>
  <si>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680°С.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нержавеющей проволоки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</si>
  <si>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680°С. 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гальванизиованной проволоки, кашированные армированной алюминиевой фольгой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</si>
  <si>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680°С. 
Огнезащита воздуховодов с пределом огнестойкости до EI 240 мин.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гальванизиованной проволоки, кашированные неармированной алюминиевой фольгой (негорючий материал - НГ)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</si>
  <si>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570°С.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гальванизированной проволоки</t>
    </r>
  </si>
  <si>
    <r>
      <t xml:space="preserve">Изоляция трубопроводов, оборудования и воздуховодов.
</t>
    </r>
    <r>
      <rPr>
        <b/>
        <sz val="12"/>
        <rFont val="Calibri"/>
        <family val="2"/>
        <charset val="204"/>
        <scheme val="minor"/>
      </rPr>
      <t>Маты выпускаются с покрытием алюминиевой фольгой</t>
    </r>
  </si>
  <si>
    <r>
      <t xml:space="preserve">Изоляция труб, оборудования и воздуховодов c температурой теплоносителя до 50°С включительно. 
</t>
    </r>
    <r>
      <rPr>
        <b/>
        <sz val="12"/>
        <rFont val="Calibri"/>
        <family val="2"/>
        <charset val="204"/>
        <scheme val="minor"/>
      </rPr>
      <t xml:space="preserve">Продукция покрыта алюминиевой фольгой, имеет клеевой слой со стороный каменной ваты и слой защитной пленки. </t>
    </r>
    <r>
      <rPr>
        <sz val="11"/>
        <rFont val="Calibri"/>
        <family val="2"/>
        <scheme val="minor"/>
      </rPr>
      <t xml:space="preserve">
Монтаж продукции осуществляется при температуре от +5 до +35°С.</t>
    </r>
  </si>
  <si>
    <r>
      <t xml:space="preserve">Теплоизоляция трубороводов различного назначения, промышленного и энергетического оборудования с температурой до 400°С.
</t>
    </r>
    <r>
      <rPr>
        <b/>
        <sz val="12"/>
        <rFont val="Calibri"/>
        <family val="2"/>
        <charset val="204"/>
        <scheme val="minor"/>
      </rPr>
      <t>Маты выпускаются с покрытием алюминиевой фольгой</t>
    </r>
  </si>
  <si>
    <r>
      <t xml:space="preserve">Теплоизоляция  промышленного оборудования,  воздуховодов, резервуаров с температурой до 400°С. 
</t>
    </r>
    <r>
      <rPr>
        <b/>
        <sz val="12"/>
        <rFont val="Calibri"/>
        <family val="2"/>
        <charset val="204"/>
        <scheme val="minor"/>
      </rPr>
      <t>Плиты кашируются алюминиевой фольгой</t>
    </r>
  </si>
  <si>
    <r>
      <t xml:space="preserve">Теплоизоляция  промышленного оборудования, бойлеров, котлов,  воздуховодов, резервуаров с температурой до 450°С.
</t>
    </r>
    <r>
      <rPr>
        <b/>
        <sz val="12"/>
        <rFont val="Calibri"/>
        <family val="2"/>
        <charset val="204"/>
        <scheme val="minor"/>
      </rPr>
      <t>Плиты кашируются алюминиевой фольгой</t>
    </r>
  </si>
  <si>
    <r>
      <t xml:space="preserve">Теплоизоляция  промышленного оборудования, бойлеров, котлов,  воздуховодов, резервуаров с температурой до 650°С.
</t>
    </r>
    <r>
      <rPr>
        <b/>
        <sz val="12"/>
        <rFont val="Calibri"/>
        <family val="2"/>
        <charset val="204"/>
        <scheme val="minor"/>
      </rPr>
      <t>Плиты кашируются алюминиевой фольгой</t>
    </r>
  </si>
  <si>
    <r>
      <t xml:space="preserve">Теплоизоляция  промышленного оборудования, бойлеров, котлов,  воздуховодов, резервуаров с температурой до 680°С.
</t>
    </r>
    <r>
      <rPr>
        <b/>
        <sz val="12"/>
        <rFont val="Calibri"/>
        <family val="2"/>
        <charset val="204"/>
        <scheme val="minor"/>
      </rPr>
      <t>Плиты кашируются алюминиевой фольгой</t>
    </r>
  </si>
  <si>
    <r>
      <t xml:space="preserve">Теплоизоляция  промышленного оборудования, бойлеров, котлов,  воздуховодов, резервуаров с температурой до 700°С
</t>
    </r>
    <r>
      <rPr>
        <b/>
        <sz val="12"/>
        <rFont val="Calibri"/>
        <family val="2"/>
        <charset val="204"/>
        <scheme val="minor"/>
      </rPr>
      <t>Плиты кашируются алюминиевой фольгой</t>
    </r>
  </si>
  <si>
    <r>
      <t xml:space="preserve">Шумоизоляция котлов, тепловых насосов и воздуховодов со скоростью движения воздуха внутри до 20 м/с
</t>
    </r>
    <r>
      <rPr>
        <b/>
        <sz val="12"/>
        <rFont val="Calibri"/>
        <family val="2"/>
        <charset val="204"/>
        <scheme val="minor"/>
      </rPr>
      <t xml:space="preserve">Плиты покрыты стеклохолстом с </t>
    </r>
    <r>
      <rPr>
        <b/>
        <u/>
        <sz val="12"/>
        <rFont val="Calibri"/>
        <family val="2"/>
        <charset val="204"/>
        <scheme val="minor"/>
      </rPr>
      <t>одной</t>
    </r>
    <r>
      <rPr>
        <b/>
        <sz val="12"/>
        <rFont val="Calibri"/>
        <family val="2"/>
        <charset val="204"/>
        <scheme val="minor"/>
      </rPr>
      <t xml:space="preserve"> стороны</t>
    </r>
  </si>
  <si>
    <r>
      <t xml:space="preserve">Шумоизоляция котлов, тепловых насосов и воздуховодов со скоростью движения воздуха внутри до 20 м/с
</t>
    </r>
    <r>
      <rPr>
        <b/>
        <sz val="12"/>
        <rFont val="Calibri"/>
        <family val="2"/>
        <charset val="204"/>
        <scheme val="minor"/>
      </rPr>
      <t xml:space="preserve">Плиты покрыты стеклохолстом c </t>
    </r>
    <r>
      <rPr>
        <b/>
        <u/>
        <sz val="12"/>
        <rFont val="Calibri"/>
        <family val="2"/>
        <charset val="204"/>
        <scheme val="minor"/>
      </rPr>
      <t>двух</t>
    </r>
    <r>
      <rPr>
        <b/>
        <sz val="12"/>
        <rFont val="Calibri"/>
        <family val="2"/>
        <charset val="204"/>
        <scheme val="minor"/>
      </rPr>
      <t xml:space="preserve"> сторон</t>
    </r>
  </si>
  <si>
    <r>
      <t xml:space="preserve">Тепловая изоляция трубопроводов различного назначения с температурой до 650°С. 
</t>
    </r>
    <r>
      <rPr>
        <b/>
        <sz val="12"/>
        <rFont val="Calibri"/>
        <family val="2"/>
        <charset val="204"/>
        <scheme val="minor"/>
      </rPr>
      <t xml:space="preserve">Цилиндры кашируются алюминиевой фольгой </t>
    </r>
  </si>
  <si>
    <t>5. *** Стоимость паллетированной продукции +10% к стоимости стандартной упаковки</t>
  </si>
  <si>
    <t>2. Возможности производства навивных цилиндров полностью указаны в Прайс-листе.</t>
  </si>
  <si>
    <t>Огнезащитное решение для стальных конструкций (колонны, балки)
Применяется совместно с клеем CONLIT Glue</t>
  </si>
  <si>
    <r>
      <t xml:space="preserve">Тепло- огнезащита железобетнных плит перекрытий. 
</t>
    </r>
    <r>
      <rPr>
        <b/>
        <sz val="12"/>
        <rFont val="Calibri"/>
        <family val="2"/>
        <charset val="204"/>
        <scheme val="minor"/>
      </rPr>
      <t xml:space="preserve">Плита с переменной плотностью
</t>
    </r>
    <r>
      <rPr>
        <sz val="11"/>
        <rFont val="Calibri"/>
        <family val="2"/>
        <charset val="204"/>
        <scheme val="minor"/>
      </rPr>
      <t xml:space="preserve">
В состав огнезащитного решения FT BARRIER / FT BARRIER D помимо огнезащитных плит ROCKWOOL входят стальные анкеры Termoclip Стена-4 и стальная шайба.</t>
    </r>
  </si>
  <si>
    <t>Тепло- огнезащита железобетнных плит перекрытий 
В состав огнезащитного решения FT BARRIER / FT BARRIER D помимо огнезащитных плит ROCKWOOL входят стальные анкеры Termoclip Стена-4 и стальная шайба.</t>
  </si>
  <si>
    <t>7. Цену уточняйте у торгового представителя в вашем регионе.</t>
  </si>
  <si>
    <t>6. **** Заказ ламельных матов LAMELLA MAT L и KLIMAFIX категорий B и С осуществляется кратно паллете (24 рул.).</t>
  </si>
  <si>
    <t xml:space="preserve">ВОЗМОЖНОСТИ ПРОИЗВОДСТВА ТЕХНИЧЕСКОЙ ТЕПЛОИЗОЛЯЦИОННОЙ ПРОДУКЦИИ 
ROCKWOOL Russia - ООО "РОКВУЛ" </t>
  </si>
  <si>
    <t>Описание, возможности пр-ва, мин.заказ</t>
  </si>
  <si>
    <t>МИНИМАЛЬНЫЙ ЗАКАЗ</t>
  </si>
  <si>
    <t>рул.
или
пач.</t>
  </si>
  <si>
    <t>рул./пал.
или
пач./пал.</t>
  </si>
  <si>
    <t>KLIMAFIX  (пр-во Польша)</t>
  </si>
  <si>
    <t>LAMELLA MAT L  (пр-во Польша)</t>
  </si>
  <si>
    <t xml:space="preserve">50, 100 мм </t>
  </si>
  <si>
    <t>упак.</t>
  </si>
  <si>
    <t>FIRE BATTS</t>
  </si>
  <si>
    <t>ALU FIRE BATTS</t>
  </si>
  <si>
    <t>FIRE BATTS 110</t>
  </si>
  <si>
    <t>ALU FIRE BATTS 110</t>
  </si>
  <si>
    <t>222468</t>
  </si>
  <si>
    <t>WIRED MAT 80 6000x1000x40 рул.</t>
  </si>
  <si>
    <t>222475</t>
  </si>
  <si>
    <t>WIRED MAT 80 5000x1000x50 рул.</t>
  </si>
  <si>
    <t>222477</t>
  </si>
  <si>
    <t>WIRED MAT 80 4000x1000x60 рул.</t>
  </si>
  <si>
    <t>76535</t>
  </si>
  <si>
    <t>WIRED MAT 80 2000x1000x70 рул.</t>
  </si>
  <si>
    <t>72377</t>
  </si>
  <si>
    <t>WIRED MAT 80 2000x1000x80 рул.</t>
  </si>
  <si>
    <t>73766</t>
  </si>
  <si>
    <t>WIRED MAT 80 2000x1000x90 рул.</t>
  </si>
  <si>
    <t>72272</t>
  </si>
  <si>
    <t>WIRED MAT 80 2000x1000x100 рул.</t>
  </si>
  <si>
    <t>84237</t>
  </si>
  <si>
    <t>WIRED MAT 80 2000x1000x110 рул.</t>
  </si>
  <si>
    <t>82605</t>
  </si>
  <si>
    <t>WIRED MAT 80 2000x1000x120 рул.</t>
  </si>
  <si>
    <t>223405</t>
  </si>
  <si>
    <t>WIRED MAT 80 SST 6000x1000x40 рул.</t>
  </si>
  <si>
    <t>223406</t>
  </si>
  <si>
    <t>WIRED MAT 80 SST 5000x1000x50 рул.</t>
  </si>
  <si>
    <t>223410</t>
  </si>
  <si>
    <t>WIRED MAT 80 SST 4000x1000x60 рул.</t>
  </si>
  <si>
    <t>115336</t>
  </si>
  <si>
    <t>WIRED MAT 80 SST 2000x1000x70 рул.</t>
  </si>
  <si>
    <t>105804</t>
  </si>
  <si>
    <t>WIRED MAT 80 SST 2000x1000x80 рул.</t>
  </si>
  <si>
    <t>130710</t>
  </si>
  <si>
    <t>WIRED MAT 80 SST 2000x1000x90 рул.</t>
  </si>
  <si>
    <t>115345</t>
  </si>
  <si>
    <t>WIRED MAT 80 SST 2000x1000x100 рул.</t>
  </si>
  <si>
    <t>122181</t>
  </si>
  <si>
    <t>WIRED MAT 80 SST 2000x1000x110 рул.</t>
  </si>
  <si>
    <t>130708</t>
  </si>
  <si>
    <t>WIRED MAT 80 SST 2000x1000x120 рул.</t>
  </si>
  <si>
    <t>222470</t>
  </si>
  <si>
    <t>ALU WIRED MAT 80 6000x1000x40 рул.</t>
  </si>
  <si>
    <t>222476</t>
  </si>
  <si>
    <t>ALU WIRED MAT 80 5000x1000x50 рул.</t>
  </si>
  <si>
    <t>222479</t>
  </si>
  <si>
    <t>ALU WIRED MAT 80 4000x1000x60 рул.</t>
  </si>
  <si>
    <t>75922</t>
  </si>
  <si>
    <t>ALU WIRED MAT 80 2000x1000x70 рул.</t>
  </si>
  <si>
    <t>72380</t>
  </si>
  <si>
    <t>ALU WIRED MAT 80 2000x1000x80 рул.</t>
  </si>
  <si>
    <t>72837</t>
  </si>
  <si>
    <t>ALU WIRED MAT 80 2000x1000x90 рул.</t>
  </si>
  <si>
    <t>72835</t>
  </si>
  <si>
    <t>ALU WIRED MAT 80 2000x1000x100 рул.</t>
  </si>
  <si>
    <t>132345</t>
  </si>
  <si>
    <t>ALU WIRED MAT 80 2000x1000x110 рул.</t>
  </si>
  <si>
    <t>132346</t>
  </si>
  <si>
    <t>ALU WIRED MAT 80 2000x1000x120 рул.</t>
  </si>
  <si>
    <t>216860</t>
  </si>
  <si>
    <t>ALU1 WIRED MAT 80 6000x1000x40 рул.</t>
  </si>
  <si>
    <t>216889</t>
  </si>
  <si>
    <t>ALU1 WIRED MAT 80 5000x1000x50 рул.</t>
  </si>
  <si>
    <t>216892</t>
  </si>
  <si>
    <t>ALU1 WIRED MAT 80 4000x1000x60 рул.</t>
  </si>
  <si>
    <t>163015</t>
  </si>
  <si>
    <t>ALU1 WIRED MAT 80 2000x1000x70 рул.</t>
  </si>
  <si>
    <t>100718</t>
  </si>
  <si>
    <t>ALU1 WIRED MAT 80 2000x1000x80 рул.</t>
  </si>
  <si>
    <t>115675</t>
  </si>
  <si>
    <t>ALU1 WIRED MAT 80 2000x1000x90 рул.</t>
  </si>
  <si>
    <t>84071</t>
  </si>
  <si>
    <t>ALU1 WIRED MAT 80 2000x1000x100 рул.</t>
  </si>
  <si>
    <t>132352</t>
  </si>
  <si>
    <t>ALU1 WIRED MAT 80 2000x1000x110 рул.</t>
  </si>
  <si>
    <t>163867</t>
  </si>
  <si>
    <t>ALU1 WIRED MAT 80 2000x1000x120 рул.</t>
  </si>
  <si>
    <t>222456</t>
  </si>
  <si>
    <t>WIRED MAT 105 7000x1000x25 рул.</t>
  </si>
  <si>
    <t>66439</t>
  </si>
  <si>
    <t>WIRED MAT 105 7000x1000x30 рул.</t>
  </si>
  <si>
    <t>66534</t>
  </si>
  <si>
    <t>WIRED MAT 105 5000x1000x40 рул.</t>
  </si>
  <si>
    <t>67619</t>
  </si>
  <si>
    <t>WIRED MAT 105 4000x1000x50 рул.</t>
  </si>
  <si>
    <t>82649</t>
  </si>
  <si>
    <t>WIRED MAT 105 2000x1000x60 рул.</t>
  </si>
  <si>
    <t>78311</t>
  </si>
  <si>
    <t>WIRED MAT 105 2000x1000x70 рул.</t>
  </si>
  <si>
    <t>78908</t>
  </si>
  <si>
    <t>WIRED MAT 105 2000x1000x80 рул.</t>
  </si>
  <si>
    <t>84236</t>
  </si>
  <si>
    <t>WIRED MAT 105 2000x1000x90 рул.</t>
  </si>
  <si>
    <t>78307</t>
  </si>
  <si>
    <t>WIRED MAT 105 2000x1000x100 рул.</t>
  </si>
  <si>
    <t>223374</t>
  </si>
  <si>
    <t>WIRED MAT 105 SST 7000x1000x25 рул.</t>
  </si>
  <si>
    <t>98488</t>
  </si>
  <si>
    <t>WIRED MAT 105 SST 7000x1000x30 рул.</t>
  </si>
  <si>
    <t>98483</t>
  </si>
  <si>
    <t>WIRED MAT 105 SST 5000x1000x40 рул.</t>
  </si>
  <si>
    <t>98481</t>
  </si>
  <si>
    <t>WIRED MAT 105 SST 4000x1000x50 рул.</t>
  </si>
  <si>
    <t>113570</t>
  </si>
  <si>
    <t>WIRED MAT 105 SST 2000x1000x60 рул.</t>
  </si>
  <si>
    <t>98478</t>
  </si>
  <si>
    <t>WIRED MAT 105 SST 2000x1000x70 рул.</t>
  </si>
  <si>
    <t>98479</t>
  </si>
  <si>
    <t>WIRED MAT 105 SST 2000x1000x80 рул.</t>
  </si>
  <si>
    <t>113569</t>
  </si>
  <si>
    <t>WIRED MAT 105 SST 2000x1000x90 рул.</t>
  </si>
  <si>
    <t>102577</t>
  </si>
  <si>
    <t>WIRED MAT 105 SST 2000x1000x100 рул.</t>
  </si>
  <si>
    <t>222462</t>
  </si>
  <si>
    <t>ALU WIRED MAT 105 7000x1000x25 рул.</t>
  </si>
  <si>
    <t>67838</t>
  </si>
  <si>
    <t>ALU WIRED MAT 105 7000x1000x30 рул.</t>
  </si>
  <si>
    <t>68240</t>
  </si>
  <si>
    <t>ALU WIRED MAT 105 5000x1000x40 рул.</t>
  </si>
  <si>
    <t>67593</t>
  </si>
  <si>
    <t>ALU WIRED MAT 105 4000x1000x50 рул.</t>
  </si>
  <si>
    <t>133316</t>
  </si>
  <si>
    <t>ALU WIRED MAT 105 2000x1000x60 рул.</t>
  </si>
  <si>
    <t>96411</t>
  </si>
  <si>
    <t>ALU WIRED MAT 105 2000x1000x70 рул.</t>
  </si>
  <si>
    <t>78890</t>
  </si>
  <si>
    <t>ALU WIRED MAT 105 2000x1000x80 рул.</t>
  </si>
  <si>
    <t>132341</t>
  </si>
  <si>
    <t>ALU WIRED MAT 105 2000x1000x90 рул.</t>
  </si>
  <si>
    <t>83988</t>
  </si>
  <si>
    <t>ALU WIRED MAT 105 2000x1000x100 рул.</t>
  </si>
  <si>
    <t>216094</t>
  </si>
  <si>
    <t>ALU1 WIRED MAT 105 7000x1000x25 рул.</t>
  </si>
  <si>
    <t>157901</t>
  </si>
  <si>
    <t>ALU1 WIRED MAT 105 7000x1000x30 рул.</t>
  </si>
  <si>
    <t>157907</t>
  </si>
  <si>
    <t>ALU1 WIRED MAT 105 5000x1000x40 рул.</t>
  </si>
  <si>
    <t>157988</t>
  </si>
  <si>
    <t>ALU1 WIRED MAT 105 4000x1000x50 рул.</t>
  </si>
  <si>
    <t>131303</t>
  </si>
  <si>
    <t>ALU1 WIRED MAT 105 2000x1000x60 рул.</t>
  </si>
  <si>
    <t>163866</t>
  </si>
  <si>
    <t>ALU1 WIRED MAT 105 2000x1000x70 рул.</t>
  </si>
  <si>
    <t>98241</t>
  </si>
  <si>
    <t>ALU1 WIRED MAT 105 2000x1000x80 рул.</t>
  </si>
  <si>
    <t>131307</t>
  </si>
  <si>
    <t>ALU1 WIRED MAT 105 2000x1000x100 рул.</t>
  </si>
  <si>
    <t>100290</t>
  </si>
  <si>
    <t>WIRED MAT 50 5000x1000x50 рул.</t>
  </si>
  <si>
    <t>100292</t>
  </si>
  <si>
    <t>WIRED MAT 50 4500x1000x60 рул.</t>
  </si>
  <si>
    <t>100296</t>
  </si>
  <si>
    <t>WIRED MAT 50 4000x1000x70 рул.</t>
  </si>
  <si>
    <t>218946</t>
  </si>
  <si>
    <t>WIRED MAT 50 2000x1000x80 рул.</t>
  </si>
  <si>
    <t>229085</t>
  </si>
  <si>
    <t>WIRED MAT 50 2000x1000x90 рул.</t>
  </si>
  <si>
    <t>210360</t>
  </si>
  <si>
    <t>WIRED MAT 50 2000x1000x100 рул.</t>
  </si>
  <si>
    <t>10043</t>
  </si>
  <si>
    <t>LAMELLA MAT L 10000x1000x20 рул.</t>
  </si>
  <si>
    <t>169763</t>
  </si>
  <si>
    <t>LAMELLA MAT L 9000x1000x25 рул.</t>
  </si>
  <si>
    <t>6830</t>
  </si>
  <si>
    <t>LAMELLA MAT L 8000x1000x30 рул.</t>
  </si>
  <si>
    <t>60272</t>
  </si>
  <si>
    <t>LAMELLA MAT L 6000x1000x40 рул.</t>
  </si>
  <si>
    <t>6832</t>
  </si>
  <si>
    <t>LAMELLA MAT L 5000x1000x50 рул.</t>
  </si>
  <si>
    <t>10042</t>
  </si>
  <si>
    <t>LAMELLA MAT L 4000x1000x60 рул.</t>
  </si>
  <si>
    <t>78383</t>
  </si>
  <si>
    <t>LAMELLA MAT L 3000x1000x80 рул.</t>
  </si>
  <si>
    <t>10041</t>
  </si>
  <si>
    <t>LAMELLA MAT L 2500x1000x100 рул.</t>
  </si>
  <si>
    <t>10044</t>
  </si>
  <si>
    <t>KLIMAFIX 10000x1000x20 рул.</t>
  </si>
  <si>
    <t>1601</t>
  </si>
  <si>
    <t>KLIMAFIX 8000x1000x30 рул.</t>
  </si>
  <si>
    <t>6264</t>
  </si>
  <si>
    <t>KLIMAFIX 6000x1000x40 рул.</t>
  </si>
  <si>
    <t>1602</t>
  </si>
  <si>
    <t>KLIMAFIX 5000x1000x50 рул.</t>
  </si>
  <si>
    <t>56198</t>
  </si>
  <si>
    <t>ТЕХ МАТ 5000x1000x50 рул.</t>
  </si>
  <si>
    <t>39243</t>
  </si>
  <si>
    <t>ТЕХ МАТ 5000x1000x60 рул.</t>
  </si>
  <si>
    <t>39241</t>
  </si>
  <si>
    <t>ТЕХ МАТ 4500x1000x70 рул.</t>
  </si>
  <si>
    <t>39242</t>
  </si>
  <si>
    <t>ТЕХ МАТ 4500x1000x80 рул.</t>
  </si>
  <si>
    <t>91478</t>
  </si>
  <si>
    <t>ТЕХ МАТ 4500x1000x90 рул.</t>
  </si>
  <si>
    <t>56200</t>
  </si>
  <si>
    <t>ТЕХ МАТ к/ф 5000x1000x50 рул.</t>
  </si>
  <si>
    <t>39438</t>
  </si>
  <si>
    <t>ТЕХ МАТ к/ф 5000x1000x60 рул.</t>
  </si>
  <si>
    <t>39436</t>
  </si>
  <si>
    <t>ТЕХ МАТ к/ф 4500x1000x70 рул.</t>
  </si>
  <si>
    <t>39437</t>
  </si>
  <si>
    <t>ТЕХ МАТ к/ф 4500x1000x80 рул.</t>
  </si>
  <si>
    <t>115391</t>
  </si>
  <si>
    <t>ТЕХ МАТ к/ф 4500x1000x90 рул.</t>
  </si>
  <si>
    <t>171495</t>
  </si>
  <si>
    <t>FT BARRIER 1000x600x30 пач.</t>
  </si>
  <si>
    <t>70329</t>
  </si>
  <si>
    <t>FT BARRIER 1000x600x40 пач.</t>
  </si>
  <si>
    <t>40603</t>
  </si>
  <si>
    <t>FT BARRIER 1000x600x50 пач.</t>
  </si>
  <si>
    <t>40604</t>
  </si>
  <si>
    <t>FT BARRIER 1000x600x60 пач.</t>
  </si>
  <si>
    <t>40605</t>
  </si>
  <si>
    <t>FT BARRIER 1000x600x70 пач.</t>
  </si>
  <si>
    <t>40606</t>
  </si>
  <si>
    <t>FT BARRIER 1000x600x80 пач.</t>
  </si>
  <si>
    <t>FT BARRIER 1000x600x90 пач.</t>
  </si>
  <si>
    <t>40608</t>
  </si>
  <si>
    <t>FT BARRIER 1000x600x100 пач.</t>
  </si>
  <si>
    <t>40609</t>
  </si>
  <si>
    <t>FT BARRIER 1000x600x110 пач.</t>
  </si>
  <si>
    <t>40610</t>
  </si>
  <si>
    <t>FT BARRIER 1000x600x120 пач.</t>
  </si>
  <si>
    <t>40611</t>
  </si>
  <si>
    <t>FT BARRIER 1000x600x130 пач.</t>
  </si>
  <si>
    <t>206802</t>
  </si>
  <si>
    <t>FT BARRIER 1000x600x140 пач.</t>
  </si>
  <si>
    <t>40613</t>
  </si>
  <si>
    <t>FT BARRIER 1000x600x150 пач.</t>
  </si>
  <si>
    <t>93689</t>
  </si>
  <si>
    <t>FT BARRIER 1000x600x160 пач.</t>
  </si>
  <si>
    <t>225104</t>
  </si>
  <si>
    <t>FT BARRIER 1000x600x170 пач.</t>
  </si>
  <si>
    <t>174985</t>
  </si>
  <si>
    <t>FT BARRIER 1000x600x180 пач.</t>
  </si>
  <si>
    <t>205499</t>
  </si>
  <si>
    <t>FT BARRIER 1000x600x190 пач.</t>
  </si>
  <si>
    <t>163250</t>
  </si>
  <si>
    <t>FT BARRIER 1000x600x200 пач.</t>
  </si>
  <si>
    <t>178963</t>
  </si>
  <si>
    <t>FT BARRIER D 1000x600x80 пач.</t>
  </si>
  <si>
    <t>179111</t>
  </si>
  <si>
    <t>FT BARRIER D 1000x600x90 пач.</t>
  </si>
  <si>
    <t>178964</t>
  </si>
  <si>
    <t>FT BARRIER D 1000x600x100 пач.</t>
  </si>
  <si>
    <t>179112</t>
  </si>
  <si>
    <t>FT BARRIER D 1000x600x110 пач.</t>
  </si>
  <si>
    <t>179114</t>
  </si>
  <si>
    <t>FT BARRIER D 1000x600x120 пач.</t>
  </si>
  <si>
    <t>180925</t>
  </si>
  <si>
    <t>FT BARRIER D 1000x600x130 пач.</t>
  </si>
  <si>
    <t>180926</t>
  </si>
  <si>
    <t>FT BARRIER D 1000x600x140 пач.</t>
  </si>
  <si>
    <t>178965</t>
  </si>
  <si>
    <t>FT BARRIER D 1000x600x150 пач.</t>
  </si>
  <si>
    <t>no code</t>
  </si>
  <si>
    <t>FT BARRIER D 1000x600x160 пач.</t>
  </si>
  <si>
    <t>FT BARRIER D 1000x600x170 пач.</t>
  </si>
  <si>
    <t>233243</t>
  </si>
  <si>
    <t>FT BARRIER D 1000x600x180 пач.</t>
  </si>
  <si>
    <t>205536</t>
  </si>
  <si>
    <t>FT BARRIER D 1000x600x190 пач.</t>
  </si>
  <si>
    <t>FT BARRIER D 1000x600x200 пач.</t>
  </si>
  <si>
    <t>78946</t>
  </si>
  <si>
    <t>CONLIT SL 150 1000x600x25 пач.</t>
  </si>
  <si>
    <t>91485</t>
  </si>
  <si>
    <t>CONLIT SL 150 1000x600x30 пач.</t>
  </si>
  <si>
    <t>90658</t>
  </si>
  <si>
    <t>CONLIT SL 150 1000x600x35 пач.</t>
  </si>
  <si>
    <t>78951</t>
  </si>
  <si>
    <t>CONLIT SL 150 1000x600x40 пач.</t>
  </si>
  <si>
    <t>89793</t>
  </si>
  <si>
    <t>CONLIT SL 150 1000x600x50 пач.</t>
  </si>
  <si>
    <t>97436</t>
  </si>
  <si>
    <t>CONLIT SL 150 1000x600x60 пач.</t>
  </si>
  <si>
    <t>101271</t>
  </si>
  <si>
    <t>CONLIT SL 150 1000x600x70 пач.</t>
  </si>
  <si>
    <t>78953</t>
  </si>
  <si>
    <t>CONLIT SL 150 1000x600x80 пач.</t>
  </si>
  <si>
    <t>101905</t>
  </si>
  <si>
    <t>CONLIT SL 150 1000x600x90 пач.</t>
  </si>
  <si>
    <t>101910</t>
  </si>
  <si>
    <t>CONLIT SL 150 1000x600x100 пач.</t>
  </si>
  <si>
    <t>39244</t>
  </si>
  <si>
    <t>ТЕХ БАТТС 50 1000x600x50 пач.</t>
  </si>
  <si>
    <t>39249</t>
  </si>
  <si>
    <t>ТЕХ БАТТС 50 1000x600x100 пач.</t>
  </si>
  <si>
    <t>39254</t>
  </si>
  <si>
    <t>ТЕХ БАТТС 50 1000x600x150 пач.</t>
  </si>
  <si>
    <t>113567</t>
  </si>
  <si>
    <t>ТЕХ БАТТС 50 к/ф 1000x600x50 пач.</t>
  </si>
  <si>
    <t>39693</t>
  </si>
  <si>
    <t>ТЕХ БАТТС 50 к/ф 1000x600x100 пач.</t>
  </si>
  <si>
    <t>39698</t>
  </si>
  <si>
    <t>ТЕХ БАТТС 50 к/ф 1000x600x150 пач.</t>
  </si>
  <si>
    <t>39260</t>
  </si>
  <si>
    <t>ТЕХ БАТТС 75 1000x600x50 пач.</t>
  </si>
  <si>
    <t>39265</t>
  </si>
  <si>
    <t>ТЕХ БАТТС 75 1000x600x100 пач.</t>
  </si>
  <si>
    <t>99299</t>
  </si>
  <si>
    <t>ТЕХ БАТТС 75 1000x600x150 пач.</t>
  </si>
  <si>
    <t>158416</t>
  </si>
  <si>
    <t>ТЕХ БАТТС 75 к/ф 1000x600x50 пач.</t>
  </si>
  <si>
    <t>95644</t>
  </si>
  <si>
    <t>ТЕХ БАТТС 75 к/ф 1000x600x100 пач.</t>
  </si>
  <si>
    <t>86354</t>
  </si>
  <si>
    <t>ТЕХ БАТТС 75 к/ф 1000x600x150 пач.</t>
  </si>
  <si>
    <t>39276</t>
  </si>
  <si>
    <t>ТЕХ БАТТС 100 1000x600x50 пач.</t>
  </si>
  <si>
    <t>39281</t>
  </si>
  <si>
    <t>ТЕХ БАТТС 100 1000x600x100 пач.</t>
  </si>
  <si>
    <t>105213</t>
  </si>
  <si>
    <t>ТЕХ БАТТС 100 1000x600x150 пач.</t>
  </si>
  <si>
    <t>78251</t>
  </si>
  <si>
    <t>ТЕХ БАТТС 100 к/ф 1000x600x50 пач.</t>
  </si>
  <si>
    <t>39725</t>
  </si>
  <si>
    <t>ТЕХ БАТТС 100 к/ф 1000x600x100 пач.</t>
  </si>
  <si>
    <t>121792</t>
  </si>
  <si>
    <t>ТЕХ БАТТС 100 к/ф 1000x600x150 пач.</t>
  </si>
  <si>
    <t>90154</t>
  </si>
  <si>
    <t>ТЕХ БАТТС 125 1000x600x50 пач.</t>
  </si>
  <si>
    <t>39297</t>
  </si>
  <si>
    <t>ТЕХ БАТТС 125 1000x600x100 пач.</t>
  </si>
  <si>
    <t>85903</t>
  </si>
  <si>
    <t>ТЕХ БАТТС 125 1000x600x150 пач.</t>
  </si>
  <si>
    <t>177657</t>
  </si>
  <si>
    <t>ТЕХ БАТТС 125 к/ф 1000x600x50 пач.</t>
  </si>
  <si>
    <t>119358</t>
  </si>
  <si>
    <t>ТЕХ БАТТС 125 к/ф 1000x600x100 пач.</t>
  </si>
  <si>
    <t>241628</t>
  </si>
  <si>
    <t>ТЕХ БАТТС 125 к/ф 1000x600x150 пач.</t>
  </si>
  <si>
    <t>72733</t>
  </si>
  <si>
    <t>ТЕХ БАТТС 150 1000x600x50 пач.</t>
  </si>
  <si>
    <t>39311</t>
  </si>
  <si>
    <t>ТЕХ БАТТС 150 1000x600x100 пач.</t>
  </si>
  <si>
    <t>171056</t>
  </si>
  <si>
    <t>ТЕХ БАТТС 150 1000x600x150 пач.</t>
  </si>
  <si>
    <t>85904</t>
  </si>
  <si>
    <t>ТЕХ БАТТС 150 к/ф 1000x600x50 пач.</t>
  </si>
  <si>
    <t>132804</t>
  </si>
  <si>
    <t>ТЕХ БАТТС 150 к/ф 1000x600x100 пач.</t>
  </si>
  <si>
    <t>180727</t>
  </si>
  <si>
    <t>ТЕХ БАТТС 150 к/ф 1000x600x150 пач.</t>
  </si>
  <si>
    <t>223669</t>
  </si>
  <si>
    <t>FIRE BATTS 1000x600x25 пач.</t>
  </si>
  <si>
    <t>217905</t>
  </si>
  <si>
    <t>FIRE BATTS 1000x600x30 пач.</t>
  </si>
  <si>
    <t>217911</t>
  </si>
  <si>
    <t>FIRE BATTS 1000x600x50 пач.</t>
  </si>
  <si>
    <t>217915</t>
  </si>
  <si>
    <t>ALU FIRE BATTS 1000x600x25 пач.</t>
  </si>
  <si>
    <t>222809</t>
  </si>
  <si>
    <t>ALU FIRE BATTS 1000x600x30 пач.</t>
  </si>
  <si>
    <t>217922</t>
  </si>
  <si>
    <t>ALU FIRE BATTS 1000x600x50 пач.</t>
  </si>
  <si>
    <t>81753</t>
  </si>
  <si>
    <t>FIRE BATTS 110 1000x600x50 20пач./пал.</t>
  </si>
  <si>
    <t>81755</t>
  </si>
  <si>
    <t>FIRE BATTS 110 1000x600x100 24пач./пал.</t>
  </si>
  <si>
    <t>69189</t>
  </si>
  <si>
    <t>ALU FIRE BATTS 110 1000x600x30 16пач./пал.</t>
  </si>
  <si>
    <t>119883</t>
  </si>
  <si>
    <t>ALU FIRE BATTS 110 1000x600x50 24пач./пал.</t>
  </si>
  <si>
    <t>166546</t>
  </si>
  <si>
    <t>INDUSTRIAL BATTS 80 1000x600x25 пач.</t>
  </si>
  <si>
    <t>174705</t>
  </si>
  <si>
    <t>INDUSTRIAL BATTS 80 1000x600x30 пач.</t>
  </si>
  <si>
    <t>173181</t>
  </si>
  <si>
    <t>INDUSTRIAL BATTS 80 1000x600x35 пач.</t>
  </si>
  <si>
    <t>173185</t>
  </si>
  <si>
    <t>INDUSTRIAL BATTS 80 1000x600x50 пач.</t>
  </si>
  <si>
    <t>256785</t>
  </si>
  <si>
    <t>INDUSTRIAL BATTS 80 1000x600x80 пач.</t>
  </si>
  <si>
    <t>253495</t>
  </si>
  <si>
    <t>INDUSTRIAL BATTS 80 BF 1000x600x50 пач.</t>
  </si>
  <si>
    <t>253500</t>
  </si>
  <si>
    <t>INDUSTRIAL BATTS 80 BF 1000x600x100 пач.</t>
  </si>
  <si>
    <t>6. Размер минимального заказа указан на листе "Возможности пр-ва" и в колонках W-AA (под плюсом).</t>
  </si>
  <si>
    <t>7. Продукция FIRE BATTS 110 и ALU FIRE BATTS 110 (пр-во Дания) поставляется только на паллетах, информация по паллете находится в колонках S-V (под плюсом).</t>
  </si>
  <si>
    <t>м/пач.</t>
  </si>
  <si>
    <t>Цилиндр навивной RW100</t>
  </si>
  <si>
    <t>137114</t>
  </si>
  <si>
    <t>Цилиндр навивной RW100 D28 T25</t>
  </si>
  <si>
    <t>137119</t>
  </si>
  <si>
    <t>Цилиндр навивной RW100 D32 T25</t>
  </si>
  <si>
    <t>136914</t>
  </si>
  <si>
    <t>Цилиндр навивной RW100 D35 T25</t>
  </si>
  <si>
    <t>137133</t>
  </si>
  <si>
    <t>Цилиндр навивной RW100 D38 T25</t>
  </si>
  <si>
    <t>137134</t>
  </si>
  <si>
    <t>Цилиндр навивной RW100 D42 T25</t>
  </si>
  <si>
    <t>137168</t>
  </si>
  <si>
    <t>Цилиндр навивной RW100 D45 T25</t>
  </si>
  <si>
    <t>137184</t>
  </si>
  <si>
    <t>Цилиндр навивной RW100 D48 T25</t>
  </si>
  <si>
    <t>137205</t>
  </si>
  <si>
    <t>Цилиндр навивной RW100 D54 T25</t>
  </si>
  <si>
    <t>137209</t>
  </si>
  <si>
    <t>Цилиндр навивной RW100 D57 T25</t>
  </si>
  <si>
    <t>137260</t>
  </si>
  <si>
    <t>Цилиндр навивной RW100 D60 T25</t>
  </si>
  <si>
    <t>137261</t>
  </si>
  <si>
    <t>Цилиндр навивной RW100 D64 T25</t>
  </si>
  <si>
    <t>137264</t>
  </si>
  <si>
    <t>Цилиндр навивной RW100 D76 T25</t>
  </si>
  <si>
    <t>137273</t>
  </si>
  <si>
    <t>Цилиндр навивной RW100 D89 T25</t>
  </si>
  <si>
    <t>136982</t>
  </si>
  <si>
    <t>Цилиндр навивной RW100 D108 T25</t>
  </si>
  <si>
    <t>136986</t>
  </si>
  <si>
    <t>Цилиндр навивной RW100 D114 T25</t>
  </si>
  <si>
    <t>136998</t>
  </si>
  <si>
    <t>Цилиндр навивной RW100 D133 T25</t>
  </si>
  <si>
    <t>137019</t>
  </si>
  <si>
    <t>Цилиндр навивной RW100 D159 T25</t>
  </si>
  <si>
    <t>137037</t>
  </si>
  <si>
    <t>Цилиндр навивной RW100 D169 T25</t>
  </si>
  <si>
    <t>137053</t>
  </si>
  <si>
    <t>Цилиндр навивной RW100 D219 T25</t>
  </si>
  <si>
    <t>137295</t>
  </si>
  <si>
    <t>Цилиндр навивной RW100 D273 T25</t>
  </si>
  <si>
    <t>136984</t>
  </si>
  <si>
    <t>Цилиндр навивной RW100 D18 T30</t>
  </si>
  <si>
    <t>137042</t>
  </si>
  <si>
    <t>Цилиндр навивной RW100 D21 T30</t>
  </si>
  <si>
    <t>136928</t>
  </si>
  <si>
    <t>Цилиндр навивной RW100 D25 T30</t>
  </si>
  <si>
    <t>137052</t>
  </si>
  <si>
    <t>Цилиндр навивной RW100 D28 T30</t>
  </si>
  <si>
    <t>135137</t>
  </si>
  <si>
    <t>Цилиндр навивной RW100 D32 T30</t>
  </si>
  <si>
    <t>135141</t>
  </si>
  <si>
    <t>Цилиндр навивной RW100 D35 T30</t>
  </si>
  <si>
    <t>135145</t>
  </si>
  <si>
    <t>Цилиндр навивной RW100 D38 T30</t>
  </si>
  <si>
    <t>135149</t>
  </si>
  <si>
    <t>Цилиндр навивной RW100 D42 T30</t>
  </si>
  <si>
    <t>135152</t>
  </si>
  <si>
    <t>Цилиндр навивной RW100 D45 T30</t>
  </si>
  <si>
    <t>158140</t>
  </si>
  <si>
    <t>Цилиндр навивной RW100 D48 T30</t>
  </si>
  <si>
    <t>135157</t>
  </si>
  <si>
    <t>Цилиндр навивной RW100 D54 T30</t>
  </si>
  <si>
    <t>135159</t>
  </si>
  <si>
    <t>Цилиндр навивной RW100 D57 T30</t>
  </si>
  <si>
    <t>135165</t>
  </si>
  <si>
    <t>Цилиндр навивной RW100 D60 T30</t>
  </si>
  <si>
    <t>135170</t>
  </si>
  <si>
    <t>Цилиндр навивной RW100 D64 T30</t>
  </si>
  <si>
    <t>134712</t>
  </si>
  <si>
    <t>Цилиндр навивной RW100 D70 T30</t>
  </si>
  <si>
    <t>135177</t>
  </si>
  <si>
    <t>Цилиндр навивной RW100 D76 T30</t>
  </si>
  <si>
    <t>134727</t>
  </si>
  <si>
    <t>Цилиндр навивной RW100 D83 T30</t>
  </si>
  <si>
    <t>135183</t>
  </si>
  <si>
    <t>Цилиндр навивной RW100 D89 T30</t>
  </si>
  <si>
    <t>256980</t>
  </si>
  <si>
    <t>Цилиндр навивной RW100 D102 T30</t>
  </si>
  <si>
    <t>135189</t>
  </si>
  <si>
    <t>Цилиндр навивной RW100 D108 T30</t>
  </si>
  <si>
    <t>135195</t>
  </si>
  <si>
    <t>Цилиндр навивной RW100 D114 T30</t>
  </si>
  <si>
    <t>135201</t>
  </si>
  <si>
    <t>Цилиндр навивной RW100 D133 T30</t>
  </si>
  <si>
    <t>135207</t>
  </si>
  <si>
    <t>Цилиндр навивной RW100 D159 T30</t>
  </si>
  <si>
    <t>135213</t>
  </si>
  <si>
    <t>Цилиндр навивной RW100 D169 T30</t>
  </si>
  <si>
    <t>134792</t>
  </si>
  <si>
    <t>Цилиндр навивной RW100 D194 T30</t>
  </si>
  <si>
    <t>134800</t>
  </si>
  <si>
    <t>Цилиндр навивной RW100 D205 T30</t>
  </si>
  <si>
    <t>135219</t>
  </si>
  <si>
    <t>Цилиндр навивной RW100 D219 T30</t>
  </si>
  <si>
    <t>135223</t>
  </si>
  <si>
    <t>Цилиндр навивной RW100 D273 T30</t>
  </si>
  <si>
    <t>135126</t>
  </si>
  <si>
    <t>Цилиндр навивной RW100 D18 T40</t>
  </si>
  <si>
    <t>135129</t>
  </si>
  <si>
    <t>Цилиндр навивной RW100 D21 T40</t>
  </si>
  <si>
    <t>135132</t>
  </si>
  <si>
    <t>Цилиндр навивной RW100 D25 T40</t>
  </si>
  <si>
    <t>158138</t>
  </si>
  <si>
    <t>Цилиндр навивной RW100 D28 T40</t>
  </si>
  <si>
    <t>135138</t>
  </si>
  <si>
    <t>Цилиндр навивной RW100 D32 T40</t>
  </si>
  <si>
    <t>135142</t>
  </si>
  <si>
    <t>Цилиндр навивной RW100 D35 T40</t>
  </si>
  <si>
    <t>135146</t>
  </si>
  <si>
    <t>Цилиндр навивной RW100 D38 T40</t>
  </si>
  <si>
    <t>135150</t>
  </si>
  <si>
    <t>Цилиндр навивной RW100 D42 T40</t>
  </si>
  <si>
    <t>135153</t>
  </si>
  <si>
    <t>Цилиндр навивной RW100 D45 T40</t>
  </si>
  <si>
    <t>135155</t>
  </si>
  <si>
    <t>Цилиндр навивной RW100 D48 T40</t>
  </si>
  <si>
    <t>165825</t>
  </si>
  <si>
    <t>Цилиндр навивной RW100 D54 T40</t>
  </si>
  <si>
    <t>135160</t>
  </si>
  <si>
    <t>Цилиндр навивной RW100 D57 T40</t>
  </si>
  <si>
    <t>Цилиндр навивной RW100 D60 T40</t>
  </si>
  <si>
    <t>135171</t>
  </si>
  <si>
    <t>Цилиндр навивной RW100 D64 T40</t>
  </si>
  <si>
    <t>135172</t>
  </si>
  <si>
    <t>Цилиндр навивной RW100 D70 T40</t>
  </si>
  <si>
    <t>135178</t>
  </si>
  <si>
    <t>Цилиндр навивной RW100 D76 T40</t>
  </si>
  <si>
    <t>134728</t>
  </si>
  <si>
    <t>Цилиндр навивной RW100 D83 T40</t>
  </si>
  <si>
    <t>135184</t>
  </si>
  <si>
    <t>Цилиндр навивной RW100 D89 T40</t>
  </si>
  <si>
    <t>134744</t>
  </si>
  <si>
    <t>Цилиндр навивной RW100 D102 T40</t>
  </si>
  <si>
    <t>135190</t>
  </si>
  <si>
    <t>Цилиндр навивной RW100 D108 T40</t>
  </si>
  <si>
    <t>135196</t>
  </si>
  <si>
    <t>Цилиндр навивной RW100 D114 T40</t>
  </si>
  <si>
    <t>135202</t>
  </si>
  <si>
    <t>Цилиндр навивной RW100 D133 T40</t>
  </si>
  <si>
    <t>134771</t>
  </si>
  <si>
    <t>Цилиндр навивной RW100 D140 T40</t>
  </si>
  <si>
    <t>135208</t>
  </si>
  <si>
    <t>Цилиндр навивной RW100 D159 T40</t>
  </si>
  <si>
    <t>135214</t>
  </si>
  <si>
    <t>Цилиндр навивной RW100 D169 T40</t>
  </si>
  <si>
    <t>134793</t>
  </si>
  <si>
    <t>Цилиндр навивной RW100 D194 T40</t>
  </si>
  <si>
    <t>134801</t>
  </si>
  <si>
    <t>Цилиндр навивной RW100 D205 T40</t>
  </si>
  <si>
    <t>135220</t>
  </si>
  <si>
    <t>Цилиндр навивной RW100 D219 T40</t>
  </si>
  <si>
    <t>134815</t>
  </si>
  <si>
    <t>Цилиндр навивной RW100 D245 T40</t>
  </si>
  <si>
    <t>135224</t>
  </si>
  <si>
    <t>Цилиндр навивной RW100 D273 T40</t>
  </si>
  <si>
    <t>135127</t>
  </si>
  <si>
    <t>Цилиндр навивной RW100 D18 T50</t>
  </si>
  <si>
    <t>135130</t>
  </si>
  <si>
    <t>Цилиндр навивной RW100 D21 T50</t>
  </si>
  <si>
    <t>135133</t>
  </si>
  <si>
    <t>Цилиндр навивной RW100 D25 T50</t>
  </si>
  <si>
    <t>135135</t>
  </si>
  <si>
    <t>Цилиндр навивной RW100 D28 T50</t>
  </si>
  <si>
    <t>135139</t>
  </si>
  <si>
    <t>Цилиндр навивной RW100 D32 T50</t>
  </si>
  <si>
    <t>135143</t>
  </si>
  <si>
    <t>Цилиндр навивной RW100 D35 T50</t>
  </si>
  <si>
    <t>135147</t>
  </si>
  <si>
    <t>Цилиндр навивной RW100 D38 T50</t>
  </si>
  <si>
    <t>135151</t>
  </si>
  <si>
    <t>Цилиндр навивной RW100 D42 T50</t>
  </si>
  <si>
    <t>135154</t>
  </si>
  <si>
    <t>Цилиндр навивной RW100 D45 T50</t>
  </si>
  <si>
    <t>135156</t>
  </si>
  <si>
    <t>Цилиндр навивной RW100 D48 T50</t>
  </si>
  <si>
    <t>135158</t>
  </si>
  <si>
    <t>Цилиндр навивной RW100 D54 T50</t>
  </si>
  <si>
    <t>135161</t>
  </si>
  <si>
    <t>Цилиндр навивной RW100 D57 T50</t>
  </si>
  <si>
    <t>165804</t>
  </si>
  <si>
    <t>Цилиндр навивной RW100 D60 T50</t>
  </si>
  <si>
    <t>248248</t>
  </si>
  <si>
    <t>Цилиндр навивной RW100 D64 T50</t>
  </si>
  <si>
    <t>135173</t>
  </si>
  <si>
    <t>Цилиндр навивной RW100 D70 T50</t>
  </si>
  <si>
    <t>135179</t>
  </si>
  <si>
    <t>Цилиндр навивной RW100 D76 T50</t>
  </si>
  <si>
    <t>134729</t>
  </si>
  <si>
    <t>Цилиндр навивной RW100 D83 T50</t>
  </si>
  <si>
    <t>135185</t>
  </si>
  <si>
    <t>Цилиндр навивной RW100 D89 T50</t>
  </si>
  <si>
    <t>134745</t>
  </si>
  <si>
    <t>Цилиндр навивной RW100 D102 T50</t>
  </si>
  <si>
    <t>135191</t>
  </si>
  <si>
    <t>Цилиндр навивной RW100 D108 T50</t>
  </si>
  <si>
    <t>135197</t>
  </si>
  <si>
    <t>Цилиндр навивной RW100 D114 T50</t>
  </si>
  <si>
    <t>135203</t>
  </si>
  <si>
    <t>Цилиндр навивной RW100 D133 T50</t>
  </si>
  <si>
    <t>255203</t>
  </si>
  <si>
    <t>Цилиндр навивной RW100 D140 T50</t>
  </si>
  <si>
    <t>135209</t>
  </si>
  <si>
    <t>Цилиндр навивной RW100 D159 T50</t>
  </si>
  <si>
    <t>135215</t>
  </si>
  <si>
    <t>Цилиндр навивной RW100 D169 T50</t>
  </si>
  <si>
    <t>134794</t>
  </si>
  <si>
    <t>Цилиндр навивной RW100 D194 T50</t>
  </si>
  <si>
    <t>134802</t>
  </si>
  <si>
    <t>Цилиндр навивной RW100 D205 T50</t>
  </si>
  <si>
    <t>135221</t>
  </si>
  <si>
    <t>Цилиндр навивной RW100 D219 T50</t>
  </si>
  <si>
    <t>134816</t>
  </si>
  <si>
    <t>Цилиндр навивной RW100 D245 T50</t>
  </si>
  <si>
    <t>135128</t>
  </si>
  <si>
    <t>Цилиндр навивной RW100 D18 T60</t>
  </si>
  <si>
    <t>135131</t>
  </si>
  <si>
    <t>Цилиндр навивной RW100 D21 T60</t>
  </si>
  <si>
    <t>135134</t>
  </si>
  <si>
    <t>Цилиндр навивной RW100 D25 T60</t>
  </si>
  <si>
    <t>135136</t>
  </si>
  <si>
    <t>Цилиндр навивной RW100 D28 T60</t>
  </si>
  <si>
    <t>135140</t>
  </si>
  <si>
    <t>Цилиндр навивной RW100 D32 T60</t>
  </si>
  <si>
    <t>135144</t>
  </si>
  <si>
    <t>Цилиндр навивной RW100 D35 T60</t>
  </si>
  <si>
    <t>135148</t>
  </si>
  <si>
    <t>Цилиндр навивной RW100 D38 T60</t>
  </si>
  <si>
    <t>249054</t>
  </si>
  <si>
    <t>Цилиндр навивной RW100 D42 T60</t>
  </si>
  <si>
    <t>236039</t>
  </si>
  <si>
    <t>Цилиндр навивной RW100 D45 T60</t>
  </si>
  <si>
    <t>134693</t>
  </si>
  <si>
    <t>Цилиндр навивной RW100 D48 T60</t>
  </si>
  <si>
    <t>135162</t>
  </si>
  <si>
    <t>Цилиндр навивной RW100 D57 T60</t>
  </si>
  <si>
    <t>135167</t>
  </si>
  <si>
    <t>Цилиндр навивной RW100 D60 T60</t>
  </si>
  <si>
    <t>135174</t>
  </si>
  <si>
    <t>Цилиндр навивной RW100 D70 T60</t>
  </si>
  <si>
    <t>135180</t>
  </si>
  <si>
    <t>Цилиндр навивной RW100 D76 T60</t>
  </si>
  <si>
    <t>134730</t>
  </si>
  <si>
    <t>Цилиндр навивной RW100 D83 T60</t>
  </si>
  <si>
    <t>135186</t>
  </si>
  <si>
    <t>Цилиндр навивной RW100 D89 T60</t>
  </si>
  <si>
    <t>134746</t>
  </si>
  <si>
    <t>Цилиндр навивной RW100 D102 T60</t>
  </si>
  <si>
    <t>135192</t>
  </si>
  <si>
    <t>Цилиндр навивной RW100 D108 T60</t>
  </si>
  <si>
    <t>135198</t>
  </si>
  <si>
    <t>Цилиндр навивной RW100 D114 T60</t>
  </si>
  <si>
    <t>135204</t>
  </si>
  <si>
    <t>Цилиндр навивной RW100 D133 T60</t>
  </si>
  <si>
    <t>134772</t>
  </si>
  <si>
    <t>Цилиндр навивной RW100 D140 T60</t>
  </si>
  <si>
    <t>135210</t>
  </si>
  <si>
    <t>Цилиндр навивной RW100 D159 T60</t>
  </si>
  <si>
    <t>135216</t>
  </si>
  <si>
    <t>Цилиндр навивной RW100 D169 T60</t>
  </si>
  <si>
    <t>134795</t>
  </si>
  <si>
    <t>Цилиндр навивной RW100 D194 T60</t>
  </si>
  <si>
    <t>134803</t>
  </si>
  <si>
    <t>Цилиндр навивной RW100 D205 T60</t>
  </si>
  <si>
    <t>135222</t>
  </si>
  <si>
    <t>Цилиндр навивной RW100 D219 T60</t>
  </si>
  <si>
    <t>134817</t>
  </si>
  <si>
    <t>Цилиндр навивной RW100 D245 T60</t>
  </si>
  <si>
    <t>134673</t>
  </si>
  <si>
    <t>Цилиндр навивной RW100 D21 T70</t>
  </si>
  <si>
    <t>230904</t>
  </si>
  <si>
    <t>Цилиндр навивной RW100 D28 T70</t>
  </si>
  <si>
    <t>134681</t>
  </si>
  <si>
    <t>Цилиндр навивной RW100 D35 T70</t>
  </si>
  <si>
    <t>134687</t>
  </si>
  <si>
    <t>Цилиндр навивной RW100 D42 T70</t>
  </si>
  <si>
    <t>134694</t>
  </si>
  <si>
    <t>Цилиндр навивной RW100 D48 T70</t>
  </si>
  <si>
    <t>135163</t>
  </si>
  <si>
    <t>Цилиндр навивной RW100 D57 T70</t>
  </si>
  <si>
    <t>135168</t>
  </si>
  <si>
    <t>Цилиндр навивной RW100 D60 T70</t>
  </si>
  <si>
    <t>259243</t>
  </si>
  <si>
    <t>Цилиндр навивной RW100 D64 T70</t>
  </si>
  <si>
    <t>135175</t>
  </si>
  <si>
    <t>Цилиндр навивной RW100 D70 T70</t>
  </si>
  <si>
    <t>135181</t>
  </si>
  <si>
    <t>Цилиндр навивной RW100 D76 T70</t>
  </si>
  <si>
    <t>134731</t>
  </si>
  <si>
    <t>Цилиндр навивной RW100 D83 T70</t>
  </si>
  <si>
    <t>135187</t>
  </si>
  <si>
    <t>Цилиндр навивной RW100 D89 T70</t>
  </si>
  <si>
    <t>134747</t>
  </si>
  <si>
    <t>Цилиндр навивной RW100 D102 T70</t>
  </si>
  <si>
    <t>135193</t>
  </si>
  <si>
    <t>Цилиндр навивной RW100 D108 T70</t>
  </si>
  <si>
    <t>135199</t>
  </si>
  <si>
    <t>Цилиндр навивной RW100 D114 T70</t>
  </si>
  <si>
    <t>135205</t>
  </si>
  <si>
    <t>Цилиндр навивной RW100 D133 T70</t>
  </si>
  <si>
    <t>134773</t>
  </si>
  <si>
    <t>Цилиндр навивной RW100 D140 T70</t>
  </si>
  <si>
    <t>135211</t>
  </si>
  <si>
    <t>Цилиндр навивной RW100 D159 T70</t>
  </si>
  <si>
    <t>135217</t>
  </si>
  <si>
    <t>Цилиндр навивной RW100 D169 T70</t>
  </si>
  <si>
    <t>134796</t>
  </si>
  <si>
    <t>Цилиндр навивной RW100 D194 T70</t>
  </si>
  <si>
    <t>134804</t>
  </si>
  <si>
    <t>Цилиндр навивной RW100 D205 T70</t>
  </si>
  <si>
    <t>134811</t>
  </si>
  <si>
    <t>Цилиндр навивной RW100 D219 T70</t>
  </si>
  <si>
    <t>134818</t>
  </si>
  <si>
    <t>Цилиндр навивной RW100 D245 T70</t>
  </si>
  <si>
    <t>134674</t>
  </si>
  <si>
    <t>Цилиндр навивной RW100 D21 T80</t>
  </si>
  <si>
    <t>230914</t>
  </si>
  <si>
    <t>Цилиндр навивной RW100 D28 T80</t>
  </si>
  <si>
    <t>134682</t>
  </si>
  <si>
    <t>Цилиндр навивной RW100 D35 T80</t>
  </si>
  <si>
    <t>134688</t>
  </si>
  <si>
    <t>Цилиндр навивной RW100 D42 T80</t>
  </si>
  <si>
    <t>Цилиндр навивной RW100 D45 T80</t>
  </si>
  <si>
    <t>134695</t>
  </si>
  <si>
    <t>Цилиндр навивной RW100 D48 T80</t>
  </si>
  <si>
    <t>135164</t>
  </si>
  <si>
    <t>Цилиндр навивной RW100 D57 T80</t>
  </si>
  <si>
    <t>135169</t>
  </si>
  <si>
    <t>Цилиндр навивной RW100 D60 T80</t>
  </si>
  <si>
    <t>135176</t>
  </si>
  <si>
    <t>Цилиндр навивной RW100 D70 T80</t>
  </si>
  <si>
    <t>135182</t>
  </si>
  <si>
    <t>Цилиндр навивной RW100 D76 T80</t>
  </si>
  <si>
    <t>134732</t>
  </si>
  <si>
    <t>Цилиндр навивной RW100 D83 T80</t>
  </si>
  <si>
    <t>135188</t>
  </si>
  <si>
    <t>Цилиндр навивной RW100 D89 T80</t>
  </si>
  <si>
    <t>134748</t>
  </si>
  <si>
    <t>Цилиндр навивной RW100 D102 T80</t>
  </si>
  <si>
    <t>135194</t>
  </si>
  <si>
    <t>Цилиндр навивной RW100 D108 T80</t>
  </si>
  <si>
    <t>135200</t>
  </si>
  <si>
    <t>Цилиндр навивной RW100 D114 T80</t>
  </si>
  <si>
    <t>135206</t>
  </si>
  <si>
    <t>Цилиндр навивной RW100 D133 T80</t>
  </si>
  <si>
    <t>134774</t>
  </si>
  <si>
    <t>Цилиндр навивной RW100 D140 T80</t>
  </si>
  <si>
    <t>135212</t>
  </si>
  <si>
    <t>Цилиндр навивной RW100 D159 T80</t>
  </si>
  <si>
    <t>135218</t>
  </si>
  <si>
    <t>Цилиндр навивной RW100 D169 T80</t>
  </si>
  <si>
    <t>134797</t>
  </si>
  <si>
    <t>Цилиндр навивной RW100 D194 T80</t>
  </si>
  <si>
    <t>134805</t>
  </si>
  <si>
    <t>Цилиндр навивной RW100 D205 T80</t>
  </si>
  <si>
    <t>134812</t>
  </si>
  <si>
    <t>Цилиндр навивной RW100 D219 T80</t>
  </si>
  <si>
    <t>269382</t>
  </si>
  <si>
    <t>Цилиндр навивной RW100 D245 T80</t>
  </si>
  <si>
    <t>134683</t>
  </si>
  <si>
    <t>Цилиндр навивной RW100 D35 T90</t>
  </si>
  <si>
    <t>134689</t>
  </si>
  <si>
    <t>Цилиндр навивной RW100 D42 T90</t>
  </si>
  <si>
    <t>134696</t>
  </si>
  <si>
    <t>Цилиндр навивной RW100 D48 T90</t>
  </si>
  <si>
    <t>134704</t>
  </si>
  <si>
    <t>Цилиндр навивной RW100 D57 T90</t>
  </si>
  <si>
    <t>134710</t>
  </si>
  <si>
    <t>Цилиндр навивной RW100 D60 T90</t>
  </si>
  <si>
    <t>Цилиндр навивной RW100 D64 T90</t>
  </si>
  <si>
    <t>134718</t>
  </si>
  <si>
    <t>Цилиндр навивной RW100 D70 T90</t>
  </si>
  <si>
    <t>134725</t>
  </si>
  <si>
    <t>Цилиндр навивной RW100 D76 T90</t>
  </si>
  <si>
    <t>134733</t>
  </si>
  <si>
    <t>Цилиндр навивной RW100 D83 T90</t>
  </si>
  <si>
    <t>134741</t>
  </si>
  <si>
    <t>Цилиндр навивной RW100 D89 T90</t>
  </si>
  <si>
    <t>134749</t>
  </si>
  <si>
    <t>Цилиндр навивной RW100 D102 T90</t>
  </si>
  <si>
    <t>134756</t>
  </si>
  <si>
    <t>Цилиндр навивной RW100 D108 T90</t>
  </si>
  <si>
    <t>134763</t>
  </si>
  <si>
    <t>Цилиндр навивной RW100 D114 T90</t>
  </si>
  <si>
    <t>134769</t>
  </si>
  <si>
    <t>Цилиндр навивной RW100 D133 T90</t>
  </si>
  <si>
    <t>134775</t>
  </si>
  <si>
    <t>Цилиндр навивной RW100 D140 T90</t>
  </si>
  <si>
    <t>134783</t>
  </si>
  <si>
    <t>Цилиндр навивной RW100 D159 T90</t>
  </si>
  <si>
    <t>234457</t>
  </si>
  <si>
    <t>Цилиндр навивной RW100 D169 T90</t>
  </si>
  <si>
    <t>134798</t>
  </si>
  <si>
    <t>Цилиндр навивной RW100 D194 T90</t>
  </si>
  <si>
    <t>134806</t>
  </si>
  <si>
    <t>Цилиндр навивной RW100 D205 T90</t>
  </si>
  <si>
    <t>241813</t>
  </si>
  <si>
    <t>Цилиндр навивной RW100 D219 T90</t>
  </si>
  <si>
    <t>134819</t>
  </si>
  <si>
    <t>Цилиндр навивной RW100 D245 T90</t>
  </si>
  <si>
    <t>134684</t>
  </si>
  <si>
    <t>Цилиндр навивной RW100 D35 T100</t>
  </si>
  <si>
    <t>134690</t>
  </si>
  <si>
    <t>Цилиндр навивной RW100 D42 T100</t>
  </si>
  <si>
    <t>Цилиндр навивной RW100 D45 T100</t>
  </si>
  <si>
    <t>134697</t>
  </si>
  <si>
    <t>Цилиндр навивной RW100 D48 T100</t>
  </si>
  <si>
    <t>134705</t>
  </si>
  <si>
    <t>Цилиндр навивной RW100 D57 T100</t>
  </si>
  <si>
    <t>134711</t>
  </si>
  <si>
    <t>Цилиндр навивной RW100 D60 T100</t>
  </si>
  <si>
    <t>134719</t>
  </si>
  <si>
    <t>Цилиндр навивной RW100 D70 T100</t>
  </si>
  <si>
    <t>134726</t>
  </si>
  <si>
    <t>Цилиндр навивной RW100 D76 T100</t>
  </si>
  <si>
    <t>134734</t>
  </si>
  <si>
    <t>Цилиндр навивной RW100 D83 T100</t>
  </si>
  <si>
    <t>134742</t>
  </si>
  <si>
    <t>Цилиндр навивной RW100 D89 T100</t>
  </si>
  <si>
    <t>134750</t>
  </si>
  <si>
    <t>Цилиндр навивной RW100 D102 T100</t>
  </si>
  <si>
    <t>134757</t>
  </si>
  <si>
    <t>Цилиндр навивной RW100 D108 T100</t>
  </si>
  <si>
    <t>134764</t>
  </si>
  <si>
    <t>Цилиндр навивной RW100 D114 T100</t>
  </si>
  <si>
    <t>134770</t>
  </si>
  <si>
    <t>Цилиндр навивной RW100 D133 T100</t>
  </si>
  <si>
    <t>134776</t>
  </si>
  <si>
    <t>Цилиндр навивной RW100 D140 T100</t>
  </si>
  <si>
    <t>134784</t>
  </si>
  <si>
    <t>Цилиндр навивной RW100 D159 T100</t>
  </si>
  <si>
    <t>234462</t>
  </si>
  <si>
    <t>Цилиндр навивной RW100 D169 T100</t>
  </si>
  <si>
    <t>134799</t>
  </si>
  <si>
    <t>Цилиндр навивной RW100 D194 T100</t>
  </si>
  <si>
    <t>254483</t>
  </si>
  <si>
    <t>Цилиндр навивной RW100 D205 T100</t>
  </si>
  <si>
    <t>134813</t>
  </si>
  <si>
    <t>Цилиндр навивной RW100 D219 T100</t>
  </si>
  <si>
    <t>Цилиндр навивной RW100 к/ф</t>
  </si>
  <si>
    <t>137117</t>
  </si>
  <si>
    <t>Цилиндр навивной RW100 к/ф D28 T25</t>
  </si>
  <si>
    <t>136701</t>
  </si>
  <si>
    <t>Цилиндр навивной RW100 к/ф D32 T25</t>
  </si>
  <si>
    <t>136725</t>
  </si>
  <si>
    <t>Цилиндр навивной RW100 к/ф D35 T25</t>
  </si>
  <si>
    <t>137316</t>
  </si>
  <si>
    <t>Цилиндр навивной RW100 к/ф D38 T25</t>
  </si>
  <si>
    <t>136727</t>
  </si>
  <si>
    <t>Цилиндр навивной RW100 к/ф D42 T25</t>
  </si>
  <si>
    <t>137330</t>
  </si>
  <si>
    <t>Цилиндр навивной RW100 к/ф D45 T25</t>
  </si>
  <si>
    <t>136803</t>
  </si>
  <si>
    <t>Цилиндр навивной RW100 к/ф D48 T25</t>
  </si>
  <si>
    <t>137352</t>
  </si>
  <si>
    <t>Цилиндр навивной RW100 к/ф D54 T25</t>
  </si>
  <si>
    <t>136804</t>
  </si>
  <si>
    <t>Цилиндр навивной RW100 к/ф D57 T25</t>
  </si>
  <si>
    <t>137362</t>
  </si>
  <si>
    <t>Цилиндр навивной RW100 к/ф D60 T25</t>
  </si>
  <si>
    <t>137378</t>
  </si>
  <si>
    <t>Цилиндр навивной RW100 к/ф D64 T25</t>
  </si>
  <si>
    <t>136805</t>
  </si>
  <si>
    <t>Цилиндр навивной RW100 к/ф D76 T25</t>
  </si>
  <si>
    <t>137399</t>
  </si>
  <si>
    <t>Цилиндр навивной RW100 к/ф D89 T25</t>
  </si>
  <si>
    <t>136807</t>
  </si>
  <si>
    <t>Цилиндр навивной RW100 к/ф D108 T25</t>
  </si>
  <si>
    <t>136808</t>
  </si>
  <si>
    <t>Цилиндр навивной RW100 к/ф D114 T25</t>
  </si>
  <si>
    <t>136809</t>
  </si>
  <si>
    <t>Цилиндр навивной RW100 к/ф D133 T25</t>
  </si>
  <si>
    <t>136941</t>
  </si>
  <si>
    <t>Цилиндр навивной RW100 к/ф D159 T25</t>
  </si>
  <si>
    <t>136954</t>
  </si>
  <si>
    <t>Цилиндр навивной RW100 к/ф D169 T25</t>
  </si>
  <si>
    <t>137056</t>
  </si>
  <si>
    <t>Цилиндр навивной RW100 к/ф D219 T25</t>
  </si>
  <si>
    <t>137299</t>
  </si>
  <si>
    <t>Цилиндр навивной RW100 к/ф D273 T25</t>
  </si>
  <si>
    <t>136963</t>
  </si>
  <si>
    <t>Цилиндр навивной RW100 к/ф D18 T30</t>
  </si>
  <si>
    <t>136718</t>
  </si>
  <si>
    <t>Цилиндр навивной RW100 к/ф D21 T30</t>
  </si>
  <si>
    <t>137925</t>
  </si>
  <si>
    <t>Цилиндр навивной RW100 к/ф D25 T30</t>
  </si>
  <si>
    <t>136806</t>
  </si>
  <si>
    <t>Цилиндр навивной RW100 к/ф D28 T30</t>
  </si>
  <si>
    <t>135236</t>
  </si>
  <si>
    <t>Цилиндр навивной RW100 к/ф D32 T30</t>
  </si>
  <si>
    <t>135240</t>
  </si>
  <si>
    <t>Цилиндр навивной RW100 к/ф D35 T30</t>
  </si>
  <si>
    <t>135244</t>
  </si>
  <si>
    <t>Цилиндр навивной RW100 к/ф D38 T30</t>
  </si>
  <si>
    <t>135248</t>
  </si>
  <si>
    <t>Цилиндр навивной RW100 к/ф D42 T30</t>
  </si>
  <si>
    <t>135251</t>
  </si>
  <si>
    <t>Цилиндр навивной RW100 к/ф D45 T30</t>
  </si>
  <si>
    <t>158128</t>
  </si>
  <si>
    <t>Цилиндр навивной RW100 к/ф D48 T30</t>
  </si>
  <si>
    <t>135256</t>
  </si>
  <si>
    <t>Цилиндр навивной RW100 к/ф D54 T30</t>
  </si>
  <si>
    <t>135258</t>
  </si>
  <si>
    <t>Цилиндр навивной RW100 к/ф D57 T30</t>
  </si>
  <si>
    <t>135264</t>
  </si>
  <si>
    <t>Цилиндр навивной RW100 к/ф D60 T30</t>
  </si>
  <si>
    <t>135269</t>
  </si>
  <si>
    <t>Цилиндр навивной RW100 к/ф D64 T30</t>
  </si>
  <si>
    <t>134864</t>
  </si>
  <si>
    <t>Цилиндр навивной RW100 к/ф D70 T30</t>
  </si>
  <si>
    <t>135276</t>
  </si>
  <si>
    <t>Цилиндр навивной RW100 к/ф D76 T30</t>
  </si>
  <si>
    <t>134880</t>
  </si>
  <si>
    <t>Цилиндр навивной RW100 к/ф D83 T30</t>
  </si>
  <si>
    <t>135282</t>
  </si>
  <si>
    <t>Цилиндр навивной RW100 к/ф D89 T30</t>
  </si>
  <si>
    <t>134896</t>
  </si>
  <si>
    <t>Цилиндр навивной RW100 к/ф D102 T30</t>
  </si>
  <si>
    <t>135288</t>
  </si>
  <si>
    <t>Цилиндр навивной RW100 к/ф D108 T30</t>
  </si>
  <si>
    <t>135294</t>
  </si>
  <si>
    <t>Цилиндр навивной RW100 к/ф D114 T30</t>
  </si>
  <si>
    <t>135300</t>
  </si>
  <si>
    <t>Цилиндр навивной RW100 к/ф D133 T30</t>
  </si>
  <si>
    <t>135306</t>
  </si>
  <si>
    <t>Цилиндр навивной RW100 к/ф D159 T30</t>
  </si>
  <si>
    <t>135312</t>
  </si>
  <si>
    <t>Цилиндр навивной RW100 к/ф D169 T30</t>
  </si>
  <si>
    <t>134951</t>
  </si>
  <si>
    <t>Цилиндр навивной RW100 к/ф D194 T30</t>
  </si>
  <si>
    <t>134959</t>
  </si>
  <si>
    <t>Цилиндр навивной RW100 к/ф D205 T30</t>
  </si>
  <si>
    <t>135318</t>
  </si>
  <si>
    <t>Цилиндр навивной RW100 к/ф D219 T30</t>
  </si>
  <si>
    <t>135322</t>
  </si>
  <si>
    <t>Цилиндр навивной RW100 к/ф D273 T30</t>
  </si>
  <si>
    <t>135225</t>
  </si>
  <si>
    <t>Цилиндр навивной RW100 к/ф D18 T40</t>
  </si>
  <si>
    <t>135228</t>
  </si>
  <si>
    <t>Цилиндр навивной RW100 к/ф D21 T40</t>
  </si>
  <si>
    <t>135231</t>
  </si>
  <si>
    <t>Цилиндр навивной RW100 к/ф D25 T40</t>
  </si>
  <si>
    <t>158150</t>
  </si>
  <si>
    <t>Цилиндр навивной RW100 к/ф D28 T40</t>
  </si>
  <si>
    <t>135237</t>
  </si>
  <si>
    <t>Цилиндр навивной RW100 к/ф D32 T40</t>
  </si>
  <si>
    <t>135241</t>
  </si>
  <si>
    <t>Цилиндр навивной RW100 к/ф D35 T40</t>
  </si>
  <si>
    <t>135245</t>
  </si>
  <si>
    <t>Цилиндр навивной RW100 к/ф D38 T40</t>
  </si>
  <si>
    <t>135249</t>
  </si>
  <si>
    <t>Цилиндр навивной RW100 к/ф D42 T40</t>
  </si>
  <si>
    <t>135252</t>
  </si>
  <si>
    <t>Цилиндр навивной RW100 к/ф D45 T40</t>
  </si>
  <si>
    <t>135254</t>
  </si>
  <si>
    <t>Цилиндр навивной RW100 к/ф D48 T40</t>
  </si>
  <si>
    <t>165826</t>
  </si>
  <si>
    <t>Цилиндр навивной RW100 к/ф D54 T40</t>
  </si>
  <si>
    <t>135259</t>
  </si>
  <si>
    <t>Цилиндр навивной RW100 к/ф D57 T40</t>
  </si>
  <si>
    <t>135265</t>
  </si>
  <si>
    <t>Цилиндр навивной RW100 к/ф D60 T40</t>
  </si>
  <si>
    <t>135270</t>
  </si>
  <si>
    <t>Цилиндр навивной RW100 к/ф D64 T40</t>
  </si>
  <si>
    <t>135271</t>
  </si>
  <si>
    <t>Цилиндр навивной RW100 к/ф D70 T40</t>
  </si>
  <si>
    <t>135277</t>
  </si>
  <si>
    <t>Цилиндр навивной RW100 к/ф D76 T40</t>
  </si>
  <si>
    <t>134881</t>
  </si>
  <si>
    <t>Цилиндр навивной RW100 к/ф D83 T40</t>
  </si>
  <si>
    <t>135283</t>
  </si>
  <si>
    <t>Цилиндр навивной RW100 к/ф D89 T40</t>
  </si>
  <si>
    <t>134897</t>
  </si>
  <si>
    <t>Цилиндр навивной RW100 к/ф D102 T40</t>
  </si>
  <si>
    <t>135289</t>
  </si>
  <si>
    <t>Цилиндр навивной RW100 к/ф D108 T40</t>
  </si>
  <si>
    <t>135295</t>
  </si>
  <si>
    <t>Цилиндр навивной RW100 к/ф D114 T40</t>
  </si>
  <si>
    <t>135301</t>
  </si>
  <si>
    <t>Цилиндр навивной RW100 к/ф D133 T40</t>
  </si>
  <si>
    <t>134929</t>
  </si>
  <si>
    <t>Цилиндр навивной RW100 к/ф D140 T40</t>
  </si>
  <si>
    <t>135307</t>
  </si>
  <si>
    <t>Цилиндр навивной RW100 к/ф D159 T40</t>
  </si>
  <si>
    <t>135313</t>
  </si>
  <si>
    <t>Цилиндр навивной RW100 к/ф D169 T40</t>
  </si>
  <si>
    <t>134952</t>
  </si>
  <si>
    <t>Цилиндр навивной RW100 к/ф D194 T40</t>
  </si>
  <si>
    <t>134960</t>
  </si>
  <si>
    <t>Цилиндр навивной RW100 к/ф D205 T40</t>
  </si>
  <si>
    <t>135319</t>
  </si>
  <si>
    <t>Цилиндр навивной RW100 к/ф D219 T40</t>
  </si>
  <si>
    <t>134972</t>
  </si>
  <si>
    <t>Цилиндр навивной RW100 к/ф D245 T40</t>
  </si>
  <si>
    <t>135323</t>
  </si>
  <si>
    <t>Цилиндр навивной RW100 к/ф D273 T40</t>
  </si>
  <si>
    <t>135226</t>
  </si>
  <si>
    <t>Цилиндр навивной RW100 к/ф D18 T50</t>
  </si>
  <si>
    <t>135229</t>
  </si>
  <si>
    <t>Цилиндр навивной RW100 к/ф D21 T50</t>
  </si>
  <si>
    <t>135232</t>
  </si>
  <si>
    <t>Цилиндр навивной RW100 к/ф D25 T50</t>
  </si>
  <si>
    <t>135234</t>
  </si>
  <si>
    <t>Цилиндр навивной RW100 к/ф D28 T50</t>
  </si>
  <si>
    <t>135238</t>
  </si>
  <si>
    <t>Цилиндр навивной RW100 к/ф D32 T50</t>
  </si>
  <si>
    <t>135242</t>
  </si>
  <si>
    <t>Цилиндр навивной RW100 к/ф D35 T50</t>
  </si>
  <si>
    <t>135246</t>
  </si>
  <si>
    <t>Цилиндр навивной RW100 к/ф D38 T50</t>
  </si>
  <si>
    <t>135250</t>
  </si>
  <si>
    <t>Цилиндр навивной RW100 к/ф D42 T50</t>
  </si>
  <si>
    <t>135253</t>
  </si>
  <si>
    <t>Цилиндр навивной RW100 к/ф D45 T50</t>
  </si>
  <si>
    <t>135255</t>
  </si>
  <si>
    <t>Цилиндр навивной RW100 к/ф D48 T50</t>
  </si>
  <si>
    <t>135257</t>
  </si>
  <si>
    <t>Цилиндр навивной RW100 к/ф D54 T50</t>
  </si>
  <si>
    <t>135260</t>
  </si>
  <si>
    <t>Цилиндр навивной RW100 к/ф D57 T50</t>
  </si>
  <si>
    <t>192631</t>
  </si>
  <si>
    <t>Цилиндр навивной RW100 к/ф D60 T50</t>
  </si>
  <si>
    <t>248216</t>
  </si>
  <si>
    <t>Цилиндр навивной RW100 к/ф D64 T50</t>
  </si>
  <si>
    <t>135272</t>
  </si>
  <si>
    <t>Цилиндр навивной RW100 к/ф D70 T50</t>
  </si>
  <si>
    <t>135278</t>
  </si>
  <si>
    <t>Цилиндр навивной RW100 к/ф D76 T50</t>
  </si>
  <si>
    <t>134882</t>
  </si>
  <si>
    <t>Цилиндр навивной RW100 к/ф D83 T50</t>
  </si>
  <si>
    <t>135284</t>
  </si>
  <si>
    <t>Цилиндр навивной RW100 к/ф D89 T50</t>
  </si>
  <si>
    <t>134898</t>
  </si>
  <si>
    <t>Цилиндр навивной RW100 к/ф D102 T50</t>
  </si>
  <si>
    <t>135290</t>
  </si>
  <si>
    <t>Цилиндр навивной RW100 к/ф D108 T50</t>
  </si>
  <si>
    <t>135296</t>
  </si>
  <si>
    <t>Цилиндр навивной RW100 к/ф D114 T50</t>
  </si>
  <si>
    <t>135302</t>
  </si>
  <si>
    <t>Цилиндр навивной RW100 к/ф D133 T50</t>
  </si>
  <si>
    <t>134930</t>
  </si>
  <si>
    <t>Цилиндр навивной RW100 к/ф D140 T50</t>
  </si>
  <si>
    <t>135308</t>
  </si>
  <si>
    <t>Цилиндр навивной RW100 к/ф D159 T50</t>
  </si>
  <si>
    <t>135314</t>
  </si>
  <si>
    <t>Цилиндр навивной RW100 к/ф D169 T50</t>
  </si>
  <si>
    <t>134953</t>
  </si>
  <si>
    <t>Цилиндр навивной RW100 к/ф D194 T50</t>
  </si>
  <si>
    <t>134961</t>
  </si>
  <si>
    <t>Цилиндр навивной RW100 к/ф D205 T50</t>
  </si>
  <si>
    <t>135320</t>
  </si>
  <si>
    <t>Цилиндр навивной RW100 к/ф D219 T50</t>
  </si>
  <si>
    <t>134973</t>
  </si>
  <si>
    <t>Цилиндр навивной RW100 к/ф D245 T50</t>
  </si>
  <si>
    <t>135227</t>
  </si>
  <si>
    <t>Цилиндр навивной RW100 к/ф D18 T60</t>
  </si>
  <si>
    <t>135230</t>
  </si>
  <si>
    <t>Цилиндр навивной RW100 к/ф D21 T60</t>
  </si>
  <si>
    <t>135233</t>
  </si>
  <si>
    <t>Цилиндр навивной RW100 к/ф D25 T60</t>
  </si>
  <si>
    <t>135235</t>
  </si>
  <si>
    <t>Цилиндр навивной RW100 к/ф D28 T60</t>
  </si>
  <si>
    <t>135239</t>
  </si>
  <si>
    <t>Цилиндр навивной RW100 к/ф D32 T60</t>
  </si>
  <si>
    <t>135243</t>
  </si>
  <si>
    <t>Цилиндр навивной RW100 к/ф D35 T60</t>
  </si>
  <si>
    <t>135247</t>
  </si>
  <si>
    <t>Цилиндр навивной RW100 к/ф D38 T60</t>
  </si>
  <si>
    <t>134837</t>
  </si>
  <si>
    <t>Цилиндр навивной RW100 к/ф D42 T60</t>
  </si>
  <si>
    <t>247042</t>
  </si>
  <si>
    <t>Цилиндр навивной RW100 к/ф D45 T60</t>
  </si>
  <si>
    <t>134845</t>
  </si>
  <si>
    <t>Цилиндр навивной RW100 к/ф D48 T60</t>
  </si>
  <si>
    <t>135261</t>
  </si>
  <si>
    <t>Цилиндр навивной RW100 к/ф D57 T60</t>
  </si>
  <si>
    <t>135266</t>
  </si>
  <si>
    <t>Цилиндр навивной RW100 к/ф D60 T60</t>
  </si>
  <si>
    <t>135273</t>
  </si>
  <si>
    <t>Цилиндр навивной RW100 к/ф D70 T60</t>
  </si>
  <si>
    <t>135279</t>
  </si>
  <si>
    <t>Цилиндр навивной RW100 к/ф D76 T60</t>
  </si>
  <si>
    <t>134883</t>
  </si>
  <si>
    <t>Цилиндр навивной RW100 к/ф D83 T60</t>
  </si>
  <si>
    <t>135285</t>
  </si>
  <si>
    <t>Цилиндр навивной RW100 к/ф D89 T60</t>
  </si>
  <si>
    <t>134899</t>
  </si>
  <si>
    <t>Цилиндр навивной RW100 к/ф D102 T60</t>
  </si>
  <si>
    <t>135291</t>
  </si>
  <si>
    <t>Цилиндр навивной RW100 к/ф D108 T60</t>
  </si>
  <si>
    <t>135297</t>
  </si>
  <si>
    <t>Цилиндр навивной RW100 к/ф D114 T60</t>
  </si>
  <si>
    <t>135303</t>
  </si>
  <si>
    <t>Цилиндр навивной RW100 к/ф D133 T60</t>
  </si>
  <si>
    <t>134931</t>
  </si>
  <si>
    <t>Цилиндр навивной RW100 к/ф D140 T60</t>
  </si>
  <si>
    <t>135309</t>
  </si>
  <si>
    <t>Цилиндр навивной RW100 к/ф D159 T60</t>
  </si>
  <si>
    <t>135315</t>
  </si>
  <si>
    <t>Цилиндр навивной RW100 к/ф D169 T60</t>
  </si>
  <si>
    <t>134954</t>
  </si>
  <si>
    <t>Цилиндр навивной RW100 к/ф D194 T60</t>
  </si>
  <si>
    <t>134962</t>
  </si>
  <si>
    <t>Цилиндр навивной RW100 к/ф D205 T60</t>
  </si>
  <si>
    <t>135321</t>
  </si>
  <si>
    <t>Цилиндр навивной RW100 к/ф D219 T60</t>
  </si>
  <si>
    <t>134974</t>
  </si>
  <si>
    <t>Цилиндр навивной RW100 к/ф D245 T60</t>
  </si>
  <si>
    <t>134823</t>
  </si>
  <si>
    <t>Цилиндр навивной RW100 к/ф D21 T70</t>
  </si>
  <si>
    <t>231257</t>
  </si>
  <si>
    <t>Цилиндр навивной RW100 к/ф D28 T70</t>
  </si>
  <si>
    <t>134831</t>
  </si>
  <si>
    <t>Цилиндр навивной RW100 к/ф D35 T70</t>
  </si>
  <si>
    <t>134838</t>
  </si>
  <si>
    <t>Цилиндр навивной RW100 к/ф D42 T70</t>
  </si>
  <si>
    <t>134846</t>
  </si>
  <si>
    <t>Цилиндр навивной RW100 к/ф D48 T70</t>
  </si>
  <si>
    <t>135262</t>
  </si>
  <si>
    <t>Цилиндр навивной RW100 к/ф D57 T70</t>
  </si>
  <si>
    <t>135267</t>
  </si>
  <si>
    <t>Цилиндр навивной RW100 к/ф D60 T70</t>
  </si>
  <si>
    <t>288011</t>
  </si>
  <si>
    <t>Цилиндр навивной RW100 к/ф D64 T70</t>
  </si>
  <si>
    <t>135274</t>
  </si>
  <si>
    <t>Цилиндр навивной RW100 к/ф D70 T70</t>
  </si>
  <si>
    <t>135280</t>
  </si>
  <si>
    <t>Цилиндр навивной RW100 к/ф D76 T70</t>
  </si>
  <si>
    <t>134884</t>
  </si>
  <si>
    <t>Цилиндр навивной RW100 к/ф D83 T70</t>
  </si>
  <si>
    <t>135286</t>
  </si>
  <si>
    <t>Цилиндр навивной RW100 к/ф D89 T70</t>
  </si>
  <si>
    <t>134900</t>
  </si>
  <si>
    <t>Цилиндр навивной RW100 к/ф D102 T70</t>
  </si>
  <si>
    <t>135292</t>
  </si>
  <si>
    <t>Цилиндр навивной RW100 к/ф D108 T70</t>
  </si>
  <si>
    <t>135298</t>
  </si>
  <si>
    <t>Цилиндр навивной RW100 к/ф D114 T70</t>
  </si>
  <si>
    <t>135304</t>
  </si>
  <si>
    <t>Цилиндр навивной RW100 к/ф D133 T70</t>
  </si>
  <si>
    <t>134932</t>
  </si>
  <si>
    <t>Цилиндр навивной RW100 к/ф D140 T70</t>
  </si>
  <si>
    <t>135310</t>
  </si>
  <si>
    <t>Цилиндр навивной RW100 к/ф D159 T70</t>
  </si>
  <si>
    <t>135316</t>
  </si>
  <si>
    <t>Цилиндр навивной RW100 к/ф D169 T70</t>
  </si>
  <si>
    <t>134955</t>
  </si>
  <si>
    <t>Цилиндр навивной RW100 к/ф D194 T70</t>
  </si>
  <si>
    <t>134963</t>
  </si>
  <si>
    <t>Цилиндр навивной RW100 к/ф D205 T70</t>
  </si>
  <si>
    <t>134969</t>
  </si>
  <si>
    <t>Цилиндр навивной RW100 к/ф D219 T70</t>
  </si>
  <si>
    <t>134975</t>
  </si>
  <si>
    <t>Цилиндр навивной RW100 к/ф D245 T70</t>
  </si>
  <si>
    <t>136511</t>
  </si>
  <si>
    <t>Цилиндр навивной RW100 к/ф D21 T80</t>
  </si>
  <si>
    <t>229605</t>
  </si>
  <si>
    <t>Цилиндр навивной RW100 к/ф D28 T80</t>
  </si>
  <si>
    <t>134832</t>
  </si>
  <si>
    <t>Цилиндр навивной RW100 к/ф D35 T80</t>
  </si>
  <si>
    <t>134839</t>
  </si>
  <si>
    <t>Цилиндр навивной RW100 к/ф D42 T80</t>
  </si>
  <si>
    <t>248211</t>
  </si>
  <si>
    <t>Цилиндр навивной RW100 к/ф D45 T80</t>
  </si>
  <si>
    <t>134847</t>
  </si>
  <si>
    <t>Цилиндр навивной RW100 к/ф D48 T80</t>
  </si>
  <si>
    <t>135263</t>
  </si>
  <si>
    <t>Цилиндр навивной RW100 к/ф D57 T80</t>
  </si>
  <si>
    <t>135268</t>
  </si>
  <si>
    <t>Цилиндр навивной RW100 к/ф D60 T80</t>
  </si>
  <si>
    <t>135275</t>
  </si>
  <si>
    <t>Цилиндр навивной RW100 к/ф D70 T80</t>
  </si>
  <si>
    <t>135281</t>
  </si>
  <si>
    <t>Цилиндр навивной RW100 к/ф D76 T80</t>
  </si>
  <si>
    <t>134885</t>
  </si>
  <si>
    <t>Цилиндр навивной RW100 к/ф D83 T80</t>
  </si>
  <si>
    <t>135287</t>
  </si>
  <si>
    <t>Цилиндр навивной RW100 к/ф D89 T80</t>
  </si>
  <si>
    <t>134901</t>
  </si>
  <si>
    <t>Цилиндр навивной RW100 к/ф D102 T80</t>
  </si>
  <si>
    <t>135293</t>
  </si>
  <si>
    <t>Цилиндр навивной RW100 к/ф D108 T80</t>
  </si>
  <si>
    <t>135299</t>
  </si>
  <si>
    <t>Цилиндр навивной RW100 к/ф D114 T80</t>
  </si>
  <si>
    <t>135305</t>
  </si>
  <si>
    <t>Цилиндр навивной RW100 к/ф D133 T80</t>
  </si>
  <si>
    <t>134933</t>
  </si>
  <si>
    <t>Цилиндр навивной RW100 к/ф D140 T80</t>
  </si>
  <si>
    <t>135311</t>
  </si>
  <si>
    <t>Цилиндр навивной RW100 к/ф D159 T80</t>
  </si>
  <si>
    <t>135317</t>
  </si>
  <si>
    <t>Цилиндр навивной RW100 к/ф D169 T80</t>
  </si>
  <si>
    <t>134956</t>
  </si>
  <si>
    <t>Цилиндр навивной RW100 к/ф D194 T80</t>
  </si>
  <si>
    <t>134964</t>
  </si>
  <si>
    <t>Цилиндр навивной RW100 к/ф D205 T80</t>
  </si>
  <si>
    <t>134970</t>
  </si>
  <si>
    <t>Цилиндр навивной RW100 к/ф D219 T80</t>
  </si>
  <si>
    <t>Цилиндр навивной RW100 к/ф D245 T80</t>
  </si>
  <si>
    <t>134833</t>
  </si>
  <si>
    <t>Цилиндр навивной RW100 к/ф D35 T90</t>
  </si>
  <si>
    <t>134840</t>
  </si>
  <si>
    <t>Цилиндр навивной RW100 к/ф D42 T90</t>
  </si>
  <si>
    <t>134848</t>
  </si>
  <si>
    <t>Цилиндр навивной RW100 к/ф D48 T90</t>
  </si>
  <si>
    <t>134856</t>
  </si>
  <si>
    <t>Цилиндр навивной RW100 к/ф D57 T90</t>
  </si>
  <si>
    <t>134862</t>
  </si>
  <si>
    <t>Цилиндр навивной RW100 к/ф D60 T90</t>
  </si>
  <si>
    <t>259054</t>
  </si>
  <si>
    <t>Цилиндр навивной RW100 к/ф D64 T90</t>
  </si>
  <si>
    <t>134870</t>
  </si>
  <si>
    <t>Цилиндр навивной RW100 к/ф D70 T90</t>
  </si>
  <si>
    <t>134878</t>
  </si>
  <si>
    <t>Цилиндр навивной RW100 к/ф D76 T90</t>
  </si>
  <si>
    <t>134886</t>
  </si>
  <si>
    <t>Цилиндр навивной RW100 к/ф D83 T90</t>
  </si>
  <si>
    <t>134894</t>
  </si>
  <si>
    <t>Цилиндр навивной RW100 к/ф D89 T90</t>
  </si>
  <si>
    <t>134902</t>
  </si>
  <si>
    <t>Цилиндр навивной RW100 к/ф D102 T90</t>
  </si>
  <si>
    <t>134910</t>
  </si>
  <si>
    <t>Цилиндр навивной RW100 к/ф D108 T90</t>
  </si>
  <si>
    <t>134918</t>
  </si>
  <si>
    <t>Цилиндр навивной RW100 к/ф D114 T90</t>
  </si>
  <si>
    <t>134926</t>
  </si>
  <si>
    <t>Цилиндр навивной RW100 к/ф D133 T90</t>
  </si>
  <si>
    <t>134934</t>
  </si>
  <si>
    <t>Цилиндр навивной RW100 к/ф D140 T90</t>
  </si>
  <si>
    <t>134942</t>
  </si>
  <si>
    <t>Цилиндр навивной RW100 к/ф D159 T90</t>
  </si>
  <si>
    <t>234234</t>
  </si>
  <si>
    <t>Цилиндр навивной RW100 к/ф D169 T90</t>
  </si>
  <si>
    <t>134957</t>
  </si>
  <si>
    <t>Цилиндр навивной RW100 к/ф D194 T90</t>
  </si>
  <si>
    <t>134965</t>
  </si>
  <si>
    <t>Цилиндр навивной RW100 к/ф D205 T90</t>
  </si>
  <si>
    <t>244568</t>
  </si>
  <si>
    <t>Цилиндр навивной RW100 к/ф D219 T90</t>
  </si>
  <si>
    <t>134976</t>
  </si>
  <si>
    <t>Цилиндр навивной RW100 к/ф D245 T90</t>
  </si>
  <si>
    <t>134834</t>
  </si>
  <si>
    <t>Цилиндр навивной RW100 к/ф D35 T100</t>
  </si>
  <si>
    <t>134841</t>
  </si>
  <si>
    <t>Цилиндр навивной RW100 к/ф D42 T100</t>
  </si>
  <si>
    <t>276328</t>
  </si>
  <si>
    <t>Цилиндр навивной RW100 к/ф D45 T100</t>
  </si>
  <si>
    <t>134849</t>
  </si>
  <si>
    <t>Цилиндр навивной RW100 к/ф D48 T100</t>
  </si>
  <si>
    <t>134857</t>
  </si>
  <si>
    <t>Цилиндр навивной RW100 к/ф D57 T100</t>
  </si>
  <si>
    <t>134863</t>
  </si>
  <si>
    <t>Цилиндр навивной RW100 к/ф D60 T100</t>
  </si>
  <si>
    <t>134871</t>
  </si>
  <si>
    <t>Цилиндр навивной RW100 к/ф D70 T100</t>
  </si>
  <si>
    <t>134879</t>
  </si>
  <si>
    <t>Цилиндр навивной RW100 к/ф D76 T100</t>
  </si>
  <si>
    <t>134887</t>
  </si>
  <si>
    <t>Цилиндр навивной RW100 к/ф D83 T100</t>
  </si>
  <si>
    <t>134895</t>
  </si>
  <si>
    <t>Цилиндр навивной RW100 к/ф D89 T100</t>
  </si>
  <si>
    <t>134903</t>
  </si>
  <si>
    <t>Цилиндр навивной RW100 к/ф D102 T100</t>
  </si>
  <si>
    <t>134911</t>
  </si>
  <si>
    <t>Цилиндр навивной RW100 к/ф D108 T100</t>
  </si>
  <si>
    <t>134919</t>
  </si>
  <si>
    <t>Цилиндр навивной RW100 к/ф D114 T100</t>
  </si>
  <si>
    <t>134927</t>
  </si>
  <si>
    <t>Цилиндр навивной RW100 к/ф D133 T100</t>
  </si>
  <si>
    <t>134935</t>
  </si>
  <si>
    <t>Цилиндр навивной RW100 к/ф D140 T100</t>
  </si>
  <si>
    <t>134943</t>
  </si>
  <si>
    <t>Цилиндр навивной RW100 к/ф D159 T100</t>
  </si>
  <si>
    <t>234237</t>
  </si>
  <si>
    <t>Цилиндр навивной RW100 к/ф D169 T100</t>
  </si>
  <si>
    <t>134958</t>
  </si>
  <si>
    <t>Цилиндр навивной RW100 к/ф D194 T100</t>
  </si>
  <si>
    <t>Цилиндр навивной RW100 к/ф D205 T100</t>
  </si>
  <si>
    <t>134971</t>
  </si>
  <si>
    <t>Цилиндр навивной RW100 к/ф D219 T100</t>
  </si>
  <si>
    <t>Цилиндр навивной RW150</t>
  </si>
  <si>
    <t>135336</t>
  </si>
  <si>
    <t>Цилиндр навивной RW150 D28 T25</t>
  </si>
  <si>
    <t>135341</t>
  </si>
  <si>
    <t>Цилиндр навивной RW150 D32 T25</t>
  </si>
  <si>
    <t>135346</t>
  </si>
  <si>
    <t>Цилиндр навивной RW150 D35 T25</t>
  </si>
  <si>
    <t>135351</t>
  </si>
  <si>
    <t>Цилиндр навивной RW150 D38 T25</t>
  </si>
  <si>
    <t>135356</t>
  </si>
  <si>
    <t>Цилиндр навивной RW150 D42 T25</t>
  </si>
  <si>
    <t>135360</t>
  </si>
  <si>
    <t>Цилиндр навивной RW150 D45 T25</t>
  </si>
  <si>
    <t>135364</t>
  </si>
  <si>
    <t>Цилиндр навивной RW150 D48 T25</t>
  </si>
  <si>
    <t>135368</t>
  </si>
  <si>
    <t>Цилиндр навивной RW150 D54 T25</t>
  </si>
  <si>
    <t>135372</t>
  </si>
  <si>
    <t>Цилиндр навивной RW150 D57 T25</t>
  </si>
  <si>
    <t>135379</t>
  </si>
  <si>
    <t>Цилиндр навивной RW150 D60 T25</t>
  </si>
  <si>
    <t>135386</t>
  </si>
  <si>
    <t>Цилиндр навивной RW150 D64 T25</t>
  </si>
  <si>
    <t>135394</t>
  </si>
  <si>
    <t>Цилиндр навивной RW150 D76 T25</t>
  </si>
  <si>
    <t>135401</t>
  </si>
  <si>
    <t>Цилиндр навивной RW150 D89 T25</t>
  </si>
  <si>
    <t>135408</t>
  </si>
  <si>
    <t>Цилиндр навивной RW150 D108 T25</t>
  </si>
  <si>
    <t>135415</t>
  </si>
  <si>
    <t>Цилиндр навивной RW150 D114 T25</t>
  </si>
  <si>
    <t>135422</t>
  </si>
  <si>
    <t>Цилиндр навивной RW150 D133 T25</t>
  </si>
  <si>
    <t>135429</t>
  </si>
  <si>
    <t>Цилиндр навивной RW150 D159 T25</t>
  </si>
  <si>
    <t>135436</t>
  </si>
  <si>
    <t>Цилиндр навивной RW150 D169 T25</t>
  </si>
  <si>
    <t>135443</t>
  </si>
  <si>
    <t>Цилиндр навивной RW150 D219 T25</t>
  </si>
  <si>
    <t>135448</t>
  </si>
  <si>
    <t>Цилиндр навивной RW150 D273 T25</t>
  </si>
  <si>
    <t>135324</t>
  </si>
  <si>
    <t>Цилиндр навивной RW150 D18 T30</t>
  </si>
  <si>
    <t>135328</t>
  </si>
  <si>
    <t>Цилиндр навивной RW150 D21 T30</t>
  </si>
  <si>
    <t>135332</t>
  </si>
  <si>
    <t>Цилиндр навивной RW150 D25 T30</t>
  </si>
  <si>
    <t>135337</t>
  </si>
  <si>
    <t>Цилиндр навивной RW150 D28 T30</t>
  </si>
  <si>
    <t>135342</t>
  </si>
  <si>
    <t>Цилиндр навивной RW150 D32 T30</t>
  </si>
  <si>
    <t>135347</t>
  </si>
  <si>
    <t>Цилиндр навивной RW150 D35 T30</t>
  </si>
  <si>
    <t>135352</t>
  </si>
  <si>
    <t>Цилиндр навивной RW150 D38 T30</t>
  </si>
  <si>
    <t>135357</t>
  </si>
  <si>
    <t>Цилиндр навивной RW150 D42 T30</t>
  </si>
  <si>
    <t>135361</t>
  </si>
  <si>
    <t>Цилиндр навивной RW150 D45 T30</t>
  </si>
  <si>
    <t>135365</t>
  </si>
  <si>
    <t>Цилиндр навивной RW150 D48 T30</t>
  </si>
  <si>
    <t>135369</t>
  </si>
  <si>
    <t>Цилиндр навивной RW150 D54 T30</t>
  </si>
  <si>
    <t>135373</t>
  </si>
  <si>
    <t>Цилиндр навивной RW150 D57 T30</t>
  </si>
  <si>
    <t>135380</t>
  </si>
  <si>
    <t>Цилиндр навивной RW150 D60 T30</t>
  </si>
  <si>
    <t>135387</t>
  </si>
  <si>
    <t>Цилиндр навивной RW150 D64 T30</t>
  </si>
  <si>
    <t>135395</t>
  </si>
  <si>
    <t>Цилиндр навивной RW150 D76 T30</t>
  </si>
  <si>
    <t>135402</t>
  </si>
  <si>
    <t>Цилиндр навивной RW150 D89 T30</t>
  </si>
  <si>
    <t>135409</t>
  </si>
  <si>
    <t>Цилиндр навивной RW150 D108 T30</t>
  </si>
  <si>
    <t>135416</t>
  </si>
  <si>
    <t>Цилиндр навивной RW150 D114 T30</t>
  </si>
  <si>
    <t>135423</t>
  </si>
  <si>
    <t>Цилиндр навивной RW150 D133 T30</t>
  </si>
  <si>
    <t>135430</t>
  </si>
  <si>
    <t>Цилиндр навивной RW150 D159 T30</t>
  </si>
  <si>
    <t>135437</t>
  </si>
  <si>
    <t>Цилиндр навивной RW150 D169 T30</t>
  </si>
  <si>
    <t>135444</t>
  </si>
  <si>
    <t>Цилиндр навивной RW150 D219 T30</t>
  </si>
  <si>
    <t>135449</t>
  </si>
  <si>
    <t>Цилиндр навивной RW150 D273 T30</t>
  </si>
  <si>
    <t>135325</t>
  </si>
  <si>
    <t>Цилиндр навивной RW150 D18 T40</t>
  </si>
  <si>
    <t>135329</t>
  </si>
  <si>
    <t>Цилиндр навивной RW150 D21 T40</t>
  </si>
  <si>
    <t>135333</t>
  </si>
  <si>
    <t>Цилиндр навивной RW150 D25 T40</t>
  </si>
  <si>
    <t>135338</t>
  </si>
  <si>
    <t>Цилиндр навивной RW150 D28 T40</t>
  </si>
  <si>
    <t>135343</t>
  </si>
  <si>
    <t>Цилиндр навивной RW150 D32 T40</t>
  </si>
  <si>
    <t>135348</t>
  </si>
  <si>
    <t>Цилиндр навивной RW150 D35 T40</t>
  </si>
  <si>
    <t>135353</t>
  </si>
  <si>
    <t>Цилиндр навивной RW150 D38 T40</t>
  </si>
  <si>
    <t>135358</t>
  </si>
  <si>
    <t>Цилиндр навивной RW150 D42 T40</t>
  </si>
  <si>
    <t>135362</t>
  </si>
  <si>
    <t>Цилиндр навивной RW150 D45 T40</t>
  </si>
  <si>
    <t>135366</t>
  </si>
  <si>
    <t>Цилиндр навивной RW150 D48 T40</t>
  </si>
  <si>
    <t>135370</t>
  </si>
  <si>
    <t>Цилиндр навивной RW150 D54 T40</t>
  </si>
  <si>
    <t>135374</t>
  </si>
  <si>
    <t>Цилиндр навивной RW150 D57 T40</t>
  </si>
  <si>
    <t>135381</t>
  </si>
  <si>
    <t>Цилиндр навивной RW150 D60 T40</t>
  </si>
  <si>
    <t>135388</t>
  </si>
  <si>
    <t>Цилиндр навивной RW150 D64 T40</t>
  </si>
  <si>
    <t>135389</t>
  </si>
  <si>
    <t>Цилиндр навивной RW150 D70 T40</t>
  </si>
  <si>
    <t>135396</t>
  </si>
  <si>
    <t>Цилиндр навивной RW150 D76 T40</t>
  </si>
  <si>
    <t>135403</t>
  </si>
  <si>
    <t>Цилиндр навивной RW150 D89 T40</t>
  </si>
  <si>
    <t>135410</t>
  </si>
  <si>
    <t>Цилиндр навивной RW150 D108 T40</t>
  </si>
  <si>
    <t>135417</t>
  </si>
  <si>
    <t>Цилиндр навивной RW150 D114 T40</t>
  </si>
  <si>
    <t>135424</t>
  </si>
  <si>
    <t>Цилиндр навивной RW150 D133 T40</t>
  </si>
  <si>
    <t>135431</t>
  </si>
  <si>
    <t>Цилиндр навивной RW150 D159 T40</t>
  </si>
  <si>
    <t>135438</t>
  </si>
  <si>
    <t>Цилиндр навивной RW150 D169 T40</t>
  </si>
  <si>
    <t>135445</t>
  </si>
  <si>
    <t>Цилиндр навивной RW150 D219 T40</t>
  </si>
  <si>
    <t>135450</t>
  </si>
  <si>
    <t>Цилиндр навивной RW150 D273 T40</t>
  </si>
  <si>
    <t>135326</t>
  </si>
  <si>
    <t>Цилиндр навивной RW150 D18 T50</t>
  </si>
  <si>
    <t>135330</t>
  </si>
  <si>
    <t>Цилиндр навивной RW150 D21 T50</t>
  </si>
  <si>
    <t>135334</t>
  </si>
  <si>
    <t>Цилиндр навивной RW150 D25 T50</t>
  </si>
  <si>
    <t>135339</t>
  </si>
  <si>
    <t>Цилиндр навивной RW150 D28 T50</t>
  </si>
  <si>
    <t>135344</t>
  </si>
  <si>
    <t>Цилиндр навивной RW150 D32 T50</t>
  </si>
  <si>
    <t>135349</t>
  </si>
  <si>
    <t>Цилиндр навивной RW150 D35 T50</t>
  </si>
  <si>
    <t>135354</t>
  </si>
  <si>
    <t>Цилиндр навивной RW150 D38 T50</t>
  </si>
  <si>
    <t>135359</t>
  </si>
  <si>
    <t>Цилиндр навивной RW150 D42 T50</t>
  </si>
  <si>
    <t>135363</t>
  </si>
  <si>
    <t>Цилиндр навивной RW150 D45 T50</t>
  </si>
  <si>
    <t>135367</t>
  </si>
  <si>
    <t>Цилиндр навивной RW150 D48 T50</t>
  </si>
  <si>
    <t>135371</t>
  </si>
  <si>
    <t>Цилиндр навивной RW150 D54 T50</t>
  </si>
  <si>
    <t>135375</t>
  </si>
  <si>
    <t>Цилиндр навивной RW150 D57 T50</t>
  </si>
  <si>
    <t>135382</t>
  </si>
  <si>
    <t>Цилиндр навивной RW150 D60 T50</t>
  </si>
  <si>
    <t>248325</t>
  </si>
  <si>
    <t>Цилиндр навивной RW150 D64 T50</t>
  </si>
  <si>
    <t>135390</t>
  </si>
  <si>
    <t>Цилиндр навивной RW150 D70 T50</t>
  </si>
  <si>
    <t>135397</t>
  </si>
  <si>
    <t>Цилиндр навивной RW150 D76 T50</t>
  </si>
  <si>
    <t>135003</t>
  </si>
  <si>
    <t>Цилиндр навивной RW150 D83 T50</t>
  </si>
  <si>
    <t>135404</t>
  </si>
  <si>
    <t>Цилиндр навивной RW150 D89 T50</t>
  </si>
  <si>
    <t>135015</t>
  </si>
  <si>
    <t>Цилиндр навивной RW150 D102 T50</t>
  </si>
  <si>
    <t>135411</t>
  </si>
  <si>
    <t>Цилиндр навивной RW150 D108 T50</t>
  </si>
  <si>
    <t>135418</t>
  </si>
  <si>
    <t>Цилиндр навивной RW150 D114 T50</t>
  </si>
  <si>
    <t>135425</t>
  </si>
  <si>
    <t>Цилиндр навивной RW150 D133 T50</t>
  </si>
  <si>
    <t>135432</t>
  </si>
  <si>
    <t>Цилиндр навивной RW150 D159 T50</t>
  </si>
  <si>
    <t>135439</t>
  </si>
  <si>
    <t>Цилиндр навивной RW150 D169 T50</t>
  </si>
  <si>
    <t>135055</t>
  </si>
  <si>
    <t>Цилиндр навивной RW150 D194 T50</t>
  </si>
  <si>
    <t>135061</t>
  </si>
  <si>
    <t>Цилиндр навивной RW150 D205 T50</t>
  </si>
  <si>
    <t>135446</t>
  </si>
  <si>
    <t>Цилиндр навивной RW150 D219 T50</t>
  </si>
  <si>
    <t>135071</t>
  </si>
  <si>
    <t>Цилиндр навивной RW150 D245 T50</t>
  </si>
  <si>
    <t>135327</t>
  </si>
  <si>
    <t>Цилиндр навивной RW150 D18 T60</t>
  </si>
  <si>
    <t>135331</t>
  </si>
  <si>
    <t>Цилиндр навивной RW150 D21 T60</t>
  </si>
  <si>
    <t>135335</t>
  </si>
  <si>
    <t>Цилиндр навивной RW150 D25 T60</t>
  </si>
  <si>
    <t>135340</t>
  </si>
  <si>
    <t>Цилиндр навивной RW150 D28 T60</t>
  </si>
  <si>
    <t>135345</t>
  </si>
  <si>
    <t>Цилиндр навивной RW150 D32 T60</t>
  </si>
  <si>
    <t>135350</t>
  </si>
  <si>
    <t>Цилиндр навивной RW150 D35 T60</t>
  </si>
  <si>
    <t>135355</t>
  </si>
  <si>
    <t>Цилиндр навивной RW150 D38 T60</t>
  </si>
  <si>
    <t>246345</t>
  </si>
  <si>
    <t>Цилиндр навивной RW150 D42 T60</t>
  </si>
  <si>
    <t>Цилиндр навивной RW150 D45 T60</t>
  </si>
  <si>
    <t>135376</t>
  </si>
  <si>
    <t>Цилиндр навивной RW150 D57 T60</t>
  </si>
  <si>
    <t>135383</t>
  </si>
  <si>
    <t>Цилиндр навивной RW150 D60 T60</t>
  </si>
  <si>
    <t>135391</t>
  </si>
  <si>
    <t>Цилиндр навивной RW150 D70 T60</t>
  </si>
  <si>
    <t>135398</t>
  </si>
  <si>
    <t>Цилиндр навивной RW150 D76 T60</t>
  </si>
  <si>
    <t>135004</t>
  </si>
  <si>
    <t>Цилиндр навивной RW150 D83 T60</t>
  </si>
  <si>
    <t>135405</t>
  </si>
  <si>
    <t>Цилиндр навивной RW150 D89 T60</t>
  </si>
  <si>
    <t>135016</t>
  </si>
  <si>
    <t>Цилиндр навивной RW150 D102 T60</t>
  </si>
  <si>
    <t>135412</t>
  </si>
  <si>
    <t>Цилиндр навивной RW150 D108 T60</t>
  </si>
  <si>
    <t>135419</t>
  </si>
  <si>
    <t>Цилиндр навивной RW150 D114 T60</t>
  </si>
  <si>
    <t>135426</t>
  </si>
  <si>
    <t>Цилиндр навивной RW150 D133 T60</t>
  </si>
  <si>
    <t>135038</t>
  </si>
  <si>
    <t>Цилиндр навивной RW150 D140 T60</t>
  </si>
  <si>
    <t>135433</t>
  </si>
  <si>
    <t>Цилиндр навивной RW150 D159 T60</t>
  </si>
  <si>
    <t>135440</t>
  </si>
  <si>
    <t>Цилиндр навивной RW150 D169 T60</t>
  </si>
  <si>
    <t>135056</t>
  </si>
  <si>
    <t>Цилиндр навивной RW150 D194 T60</t>
  </si>
  <si>
    <t>135062</t>
  </si>
  <si>
    <t>Цилиндр навивной RW150 D205 T60</t>
  </si>
  <si>
    <t>135447</t>
  </si>
  <si>
    <t>Цилиндр навивной RW150 D219 T60</t>
  </si>
  <si>
    <t>135072</t>
  </si>
  <si>
    <t>Цилиндр навивной RW150 D245 T60</t>
  </si>
  <si>
    <t>Цилиндр навивной RW150 D42 T70</t>
  </si>
  <si>
    <t>255185</t>
  </si>
  <si>
    <t>Цилиндр навивной RW150 D48 T70</t>
  </si>
  <si>
    <t>135377</t>
  </si>
  <si>
    <t>Цилиндр навивной RW150 D57 T70</t>
  </si>
  <si>
    <t>135384</t>
  </si>
  <si>
    <t>Цилиндр навивной RW150 D60 T70</t>
  </si>
  <si>
    <t>256787</t>
  </si>
  <si>
    <t>Цилиндр навивной RW150 D64 T70</t>
  </si>
  <si>
    <t>135392</t>
  </si>
  <si>
    <t>Цилиндр навивной RW150 D70 T70</t>
  </si>
  <si>
    <t>135399</t>
  </si>
  <si>
    <t>Цилиндр навивной RW150 D76 T70</t>
  </si>
  <si>
    <t>135005</t>
  </si>
  <si>
    <t>Цилиндр навивной RW150 D83 T70</t>
  </si>
  <si>
    <t>135406</t>
  </si>
  <si>
    <t>Цилиндр навивной RW150 D89 T70</t>
  </si>
  <si>
    <t>135017</t>
  </si>
  <si>
    <t>Цилиндр навивной RW150 D102 T70</t>
  </si>
  <si>
    <t>135413</t>
  </si>
  <si>
    <t>Цилиндр навивной RW150 D108 T70</t>
  </si>
  <si>
    <t>135420</t>
  </si>
  <si>
    <t>Цилиндр навивной RW150 D114 T70</t>
  </si>
  <si>
    <t>135427</t>
  </si>
  <si>
    <t>Цилиндр навивной RW150 D133 T70</t>
  </si>
  <si>
    <t>135039</t>
  </si>
  <si>
    <t>Цилиндр навивной RW150 D140 T70</t>
  </si>
  <si>
    <t>135434</t>
  </si>
  <si>
    <t>Цилиндр навивной RW150 D159 T70</t>
  </si>
  <si>
    <t>135441</t>
  </si>
  <si>
    <t>Цилиндр навивной RW150 D169 T70</t>
  </si>
  <si>
    <t>135057</t>
  </si>
  <si>
    <t>Цилиндр навивной RW150 D194 T70</t>
  </si>
  <si>
    <t>135063</t>
  </si>
  <si>
    <t>Цилиндр навивной RW150 D205 T70</t>
  </si>
  <si>
    <t>135068</t>
  </si>
  <si>
    <t>Цилиндр навивной RW150 D219 T70</t>
  </si>
  <si>
    <t>135073</t>
  </si>
  <si>
    <t>Цилиндр навивной RW150 D245 T70</t>
  </si>
  <si>
    <t>261713</t>
  </si>
  <si>
    <t>Цилиндр навивной RW150 D42 T80</t>
  </si>
  <si>
    <t>Цилиндр навивной RW150 D45 T80</t>
  </si>
  <si>
    <t>Цилиндр навивной RW150 D48 T80</t>
  </si>
  <si>
    <t>135378</t>
  </si>
  <si>
    <t>Цилиндр навивной RW150 D57 T80</t>
  </si>
  <si>
    <t>135385</t>
  </si>
  <si>
    <t>Цилиндр навивной RW150 D60 T80</t>
  </si>
  <si>
    <t>135393</t>
  </si>
  <si>
    <t>Цилиндр навивной RW150 D70 T80</t>
  </si>
  <si>
    <t>135400</t>
  </si>
  <si>
    <t>Цилиндр навивной RW150 D76 T80</t>
  </si>
  <si>
    <t>135006</t>
  </si>
  <si>
    <t>Цилиндр навивной RW150 D83 T80</t>
  </si>
  <si>
    <t>135407</t>
  </si>
  <si>
    <t>Цилиндр навивной RW150 D89 T80</t>
  </si>
  <si>
    <t>135018</t>
  </si>
  <si>
    <t>Цилиндр навивной RW150 D102 T80</t>
  </si>
  <si>
    <t>135414</t>
  </si>
  <si>
    <t>Цилиндр навивной RW150 D108 T80</t>
  </si>
  <si>
    <t>135421</t>
  </si>
  <si>
    <t>Цилиндр навивной RW150 D114 T80</t>
  </si>
  <si>
    <t>135428</t>
  </si>
  <si>
    <t>Цилиндр навивной RW150 D133 T80</t>
  </si>
  <si>
    <t>135040</t>
  </si>
  <si>
    <t>Цилиндр навивной RW150 D140 T80</t>
  </si>
  <si>
    <t>135435</t>
  </si>
  <si>
    <t>Цилиндр навивной RW150 D159 T80</t>
  </si>
  <si>
    <t>135442</t>
  </si>
  <si>
    <t>Цилиндр навивной RW150 D169 T80</t>
  </si>
  <si>
    <t>135058</t>
  </si>
  <si>
    <t>Цилиндр навивной RW150 D194 T80</t>
  </si>
  <si>
    <t>135064</t>
  </si>
  <si>
    <t>Цилиндр навивной RW150 D205 T80</t>
  </si>
  <si>
    <t>135069</t>
  </si>
  <si>
    <t>Цилиндр навивной RW150 D219 T80</t>
  </si>
  <si>
    <t>Цилиндр навивной RW150 D245 T80</t>
  </si>
  <si>
    <t>Цилиндр навивной RW150 D48 T90</t>
  </si>
  <si>
    <t>134983</t>
  </si>
  <si>
    <t>Цилиндр навивной RW150 D57 T90</t>
  </si>
  <si>
    <t>134989</t>
  </si>
  <si>
    <t>Цилиндр навивной RW150 D60 T90</t>
  </si>
  <si>
    <t>Цилиндр навивной RW150 D64 T90</t>
  </si>
  <si>
    <t>134995</t>
  </si>
  <si>
    <t>Цилиндр навивной RW150 D70 T90</t>
  </si>
  <si>
    <t>135001</t>
  </si>
  <si>
    <t>Цилиндр навивной RW150 D76 T90</t>
  </si>
  <si>
    <t>135007</t>
  </si>
  <si>
    <t>Цилиндр навивной RW150 D83 T90</t>
  </si>
  <si>
    <t>135013</t>
  </si>
  <si>
    <t>Цилиндр навивной RW150 D89 T90</t>
  </si>
  <si>
    <t>135019</t>
  </si>
  <si>
    <t>Цилиндр навивной RW150 D102 T90</t>
  </si>
  <si>
    <t>135025</t>
  </si>
  <si>
    <t>Цилиндр навивной RW150 D108 T90</t>
  </si>
  <si>
    <t>135031</t>
  </si>
  <si>
    <t>Цилиндр навивной RW150 D114 T90</t>
  </si>
  <si>
    <t>135036</t>
  </si>
  <si>
    <t>Цилиндр навивной RW150 D133 T90</t>
  </si>
  <si>
    <t>135041</t>
  </si>
  <si>
    <t>Цилиндр навивной RW150 D140 T90</t>
  </si>
  <si>
    <t>135047</t>
  </si>
  <si>
    <t>Цилиндр навивной RW150 D159 T90</t>
  </si>
  <si>
    <t>Цилиндр навивной RW150 D169 T90</t>
  </si>
  <si>
    <t>135059</t>
  </si>
  <si>
    <t>Цилиндр навивной RW150 D194 T90</t>
  </si>
  <si>
    <t>135065</t>
  </si>
  <si>
    <t>Цилиндр навивной RW150 D205 T90</t>
  </si>
  <si>
    <t>255201</t>
  </si>
  <si>
    <t>Цилиндр навивной RW150 D219 T90</t>
  </si>
  <si>
    <t>135074</t>
  </si>
  <si>
    <t>Цилиндр навивной RW150 D245 T90</t>
  </si>
  <si>
    <t>276667</t>
  </si>
  <si>
    <t>Цилиндр навивной RW150 D42 T100</t>
  </si>
  <si>
    <t>276340</t>
  </si>
  <si>
    <t>Цилиндр навивной RW150 D45 T100</t>
  </si>
  <si>
    <t>Цилиндр навивной RW150 D48 T100</t>
  </si>
  <si>
    <t>134984</t>
  </si>
  <si>
    <t>Цилиндр навивной RW150 D57 T100</t>
  </si>
  <si>
    <t>134990</t>
  </si>
  <si>
    <t>Цилиндр навивной RW150 D60 T100</t>
  </si>
  <si>
    <t>134996</t>
  </si>
  <si>
    <t>Цилиндр навивной RW150 D70 T100</t>
  </si>
  <si>
    <t>135002</t>
  </si>
  <si>
    <t>Цилиндр навивной RW150 D76 T100</t>
  </si>
  <si>
    <t>135008</t>
  </si>
  <si>
    <t>Цилиндр навивной RW150 D83 T100</t>
  </si>
  <si>
    <t>135014</t>
  </si>
  <si>
    <t>Цилиндр навивной RW150 D89 T100</t>
  </si>
  <si>
    <t>135020</t>
  </si>
  <si>
    <t>Цилиндр навивной RW150 D102 T100</t>
  </si>
  <si>
    <t>135026</t>
  </si>
  <si>
    <t>Цилиндр навивной RW150 D108 T100</t>
  </si>
  <si>
    <t>135032</t>
  </si>
  <si>
    <t>Цилиндр навивной RW150 D114 T100</t>
  </si>
  <si>
    <t>135037</t>
  </si>
  <si>
    <t>Цилиндр навивной RW150 D133 T100</t>
  </si>
  <si>
    <t>135042</t>
  </si>
  <si>
    <t>Цилиндр навивной RW150 D140 T100</t>
  </si>
  <si>
    <t>135048</t>
  </si>
  <si>
    <t>Цилиндр навивной RW150 D159 T100</t>
  </si>
  <si>
    <t>283246</t>
  </si>
  <si>
    <t>Цилиндр навивной RW150 D169 T100</t>
  </si>
  <si>
    <t>135060</t>
  </si>
  <si>
    <t>Цилиндр навивной RW150 D194 T100</t>
  </si>
  <si>
    <t>Цилиндр навивной RW150 D205 T100</t>
  </si>
  <si>
    <t>135070</t>
  </si>
  <si>
    <t>Цилиндр навивной RW150 D219 T100</t>
  </si>
  <si>
    <t>Диаметр</t>
  </si>
  <si>
    <t>руб./м 
без НДС</t>
  </si>
  <si>
    <t>руб./м
с НДС 20%</t>
  </si>
  <si>
    <t>ТЕХНИЧЕСКАЯ ИЗОЛЯЦИЯ: ЦИЛИНДРЫ НАВИВНЫЕ</t>
  </si>
  <si>
    <t>4. Размер минимального заказа указан на листе "Возможности пр-ва" и в колонках M-O.</t>
  </si>
  <si>
    <t>ТЕХНИЧЕСКАЯ ИЗОЛЯЦИЯ: МАТЫ И ПЛИТЫ</t>
  </si>
  <si>
    <t>84894</t>
  </si>
  <si>
    <t>ПР-ВО</t>
  </si>
  <si>
    <r>
      <t xml:space="preserve">8. Стоимость кашировки плит ТЕХ БАТТС составляет </t>
    </r>
    <r>
      <rPr>
        <b/>
        <sz val="12"/>
        <rFont val="Calibri"/>
        <family val="2"/>
        <charset val="204"/>
        <scheme val="minor"/>
      </rPr>
      <t>48.00 руб./м2 без НДС</t>
    </r>
    <r>
      <rPr>
        <sz val="11"/>
        <rFont val="Calibri"/>
        <family val="2"/>
        <scheme val="minor"/>
      </rPr>
      <t xml:space="preserve">, или </t>
    </r>
    <r>
      <rPr>
        <b/>
        <sz val="12"/>
        <rFont val="Calibri"/>
        <family val="2"/>
        <charset val="204"/>
        <scheme val="minor"/>
      </rPr>
      <t>57.60 руб./м2 с НДС</t>
    </r>
    <r>
      <rPr>
        <sz val="11"/>
        <rFont val="Calibri"/>
        <family val="2"/>
        <scheme val="minor"/>
      </rPr>
      <t>.</t>
    </r>
  </si>
  <si>
    <t>ТЕХНИЧЕСКАЯ ИЗОЛЯЦИЯ: СОПУТСТВУЮЩАЯ ПРОДУКЦИЯ</t>
  </si>
  <si>
    <t>135166</t>
  </si>
  <si>
    <t>КАТЕГОРИЯ + МИН.ЗАКАЗ</t>
  </si>
  <si>
    <t>24 рул.</t>
  </si>
  <si>
    <t>288 рул.</t>
  </si>
  <si>
    <t xml:space="preserve"> от 1 июня 2020 года</t>
  </si>
  <si>
    <t>ЦЕНА от 01.06.2020</t>
  </si>
  <si>
    <t>м2/уп.</t>
  </si>
  <si>
    <t>м3/уп.</t>
  </si>
  <si>
    <t>кг/уп.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</si>
</sst>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3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 tint="-0.34998626667073579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b/>
      <sz val="10.5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u/>
      <sz val="10"/>
      <color theme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0" tint="-0.34998626667073579"/>
      <name val="Calibri"/>
      <family val="2"/>
      <scheme val="minor"/>
    </font>
    <font>
      <sz val="14"/>
      <name val="Calibri"/>
      <family val="2"/>
      <scheme val="minor"/>
    </font>
    <font>
      <sz val="10"/>
      <name val="Arial"/>
      <family val="2"/>
      <charset val="204"/>
    </font>
    <font>
      <b/>
      <sz val="20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b/>
      <sz val="22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charset val="204"/>
      <scheme val="minor"/>
    </font>
    <font>
      <b/>
      <u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color theme="0" tint="-0.499984740745262"/>
      <name val="Calibri"/>
      <family val="2"/>
      <charset val="204"/>
      <scheme val="minor"/>
    </font>
    <font>
      <i/>
      <sz val="11"/>
      <color theme="0" tint="-0.34998626667073579"/>
      <name val="Calibri"/>
      <family val="2"/>
      <charset val="204"/>
      <scheme val="minor"/>
    </font>
    <font>
      <b/>
      <i/>
      <sz val="11"/>
      <color theme="0" tint="-0.34998626667073579"/>
      <name val="Calibri"/>
      <family val="2"/>
      <charset val="204"/>
      <scheme val="minor"/>
    </font>
    <font>
      <b/>
      <sz val="11"/>
      <color theme="1" tint="0.249977111117893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13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5" fillId="0" borderId="0"/>
    <xf numFmtId="0" fontId="6" fillId="0" borderId="0"/>
    <xf numFmtId="0" fontId="20" fillId="0" borderId="0"/>
    <xf numFmtId="0" fontId="22" fillId="0" borderId="0" applyNumberFormat="0" applyFill="0" applyBorder="0" applyAlignment="0" applyProtection="0"/>
  </cellStyleXfs>
  <cellXfs count="366">
    <xf numFmtId="0" fontId="0" fillId="0" borderId="0" xfId="0"/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inden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4" fontId="3" fillId="0" borderId="1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/>
    </xf>
    <xf numFmtId="4" fontId="3" fillId="0" borderId="2" xfId="1" applyNumberFormat="1" applyFont="1" applyFill="1" applyBorder="1" applyAlignment="1">
      <alignment horizontal="center" vertical="center"/>
    </xf>
    <xf numFmtId="164" fontId="3" fillId="0" borderId="3" xfId="1" applyNumberFormat="1" applyFont="1" applyFill="1" applyBorder="1" applyAlignment="1">
      <alignment horizontal="center" vertical="center"/>
    </xf>
    <xf numFmtId="4" fontId="3" fillId="0" borderId="3" xfId="1" applyNumberFormat="1" applyFont="1" applyFill="1" applyBorder="1" applyAlignment="1">
      <alignment horizontal="center" vertical="center"/>
    </xf>
    <xf numFmtId="3" fontId="3" fillId="0" borderId="3" xfId="2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0" fontId="3" fillId="0" borderId="6" xfId="0" quotePrefix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 indent="1"/>
    </xf>
    <xf numFmtId="0" fontId="4" fillId="0" borderId="3" xfId="0" applyFont="1" applyFill="1" applyBorder="1" applyAlignment="1">
      <alignment horizontal="left" vertical="center" wrapText="1" inden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/>
    </xf>
    <xf numFmtId="4" fontId="4" fillId="0" borderId="8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8" xfId="1" applyNumberFormat="1" applyFont="1" applyFill="1" applyBorder="1" applyAlignment="1">
      <alignment horizontal="center" vertical="center"/>
    </xf>
    <xf numFmtId="164" fontId="3" fillId="0" borderId="9" xfId="1" applyNumberFormat="1" applyFont="1" applyFill="1" applyBorder="1" applyAlignment="1">
      <alignment horizontal="center" vertical="center"/>
    </xf>
    <xf numFmtId="4" fontId="3" fillId="0" borderId="9" xfId="1" applyNumberFormat="1" applyFont="1" applyFill="1" applyBorder="1" applyAlignment="1">
      <alignment horizontal="center" vertical="center"/>
    </xf>
    <xf numFmtId="3" fontId="3" fillId="0" borderId="9" xfId="2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12" xfId="0" quotePrefix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 indent="1"/>
    </xf>
    <xf numFmtId="0" fontId="4" fillId="0" borderId="9" xfId="0" applyFont="1" applyFill="1" applyBorder="1" applyAlignment="1">
      <alignment horizontal="left" vertical="center" wrapText="1" indent="1"/>
    </xf>
    <xf numFmtId="0" fontId="4" fillId="0" borderId="9" xfId="0" quotePrefix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4" fontId="3" fillId="0" borderId="14" xfId="1" applyNumberFormat="1" applyFont="1" applyFill="1" applyBorder="1" applyAlignment="1">
      <alignment horizontal="center" vertical="center"/>
    </xf>
    <xf numFmtId="164" fontId="3" fillId="0" borderId="15" xfId="1" applyNumberFormat="1" applyFont="1" applyFill="1" applyBorder="1" applyAlignment="1">
      <alignment horizontal="center" vertical="center"/>
    </xf>
    <xf numFmtId="4" fontId="3" fillId="0" borderId="15" xfId="1" applyNumberFormat="1" applyFont="1" applyFill="1" applyBorder="1" applyAlignment="1">
      <alignment horizontal="center" vertical="center"/>
    </xf>
    <xf numFmtId="3" fontId="3" fillId="0" borderId="15" xfId="2" applyNumberFormat="1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8" xfId="0" quotePrefix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 indent="1"/>
    </xf>
    <xf numFmtId="0" fontId="4" fillId="0" borderId="15" xfId="0" applyFont="1" applyFill="1" applyBorder="1" applyAlignment="1">
      <alignment horizontal="left" vertical="center" wrapText="1" indent="1"/>
    </xf>
    <xf numFmtId="0" fontId="4" fillId="0" borderId="15" xfId="0" quotePrefix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" fontId="4" fillId="3" borderId="19" xfId="0" applyNumberFormat="1" applyFont="1" applyFill="1" applyBorder="1" applyAlignment="1">
      <alignment horizontal="center" vertical="center" wrapText="1"/>
    </xf>
    <xf numFmtId="4" fontId="4" fillId="4" borderId="20" xfId="0" applyNumberFormat="1" applyFont="1" applyFill="1" applyBorder="1" applyAlignment="1">
      <alignment horizontal="center" vertical="center" wrapText="1"/>
    </xf>
    <xf numFmtId="4" fontId="4" fillId="4" borderId="22" xfId="0" applyNumberFormat="1" applyFont="1" applyFill="1" applyBorder="1" applyAlignment="1">
      <alignment horizontal="center" vertical="center" wrapText="1"/>
    </xf>
    <xf numFmtId="4" fontId="4" fillId="4" borderId="23" xfId="0" applyNumberFormat="1" applyFont="1" applyFill="1" applyBorder="1" applyAlignment="1">
      <alignment horizontal="center" vertical="center" wrapText="1"/>
    </xf>
    <xf numFmtId="4" fontId="4" fillId="4" borderId="24" xfId="0" applyNumberFormat="1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 indent="1"/>
    </xf>
    <xf numFmtId="4" fontId="3" fillId="7" borderId="0" xfId="0" applyNumberFormat="1" applyFont="1" applyFill="1" applyAlignment="1">
      <alignment horizontal="center" vertical="center"/>
    </xf>
    <xf numFmtId="0" fontId="3" fillId="7" borderId="0" xfId="0" applyNumberFormat="1" applyFont="1" applyFill="1" applyAlignment="1">
      <alignment horizontal="center" vertical="center"/>
    </xf>
    <xf numFmtId="164" fontId="3" fillId="7" borderId="0" xfId="0" applyNumberFormat="1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3" fontId="3" fillId="7" borderId="0" xfId="0" applyNumberFormat="1" applyFont="1" applyFill="1" applyAlignment="1">
      <alignment horizontal="center" vertical="center"/>
    </xf>
    <xf numFmtId="0" fontId="3" fillId="7" borderId="0" xfId="0" applyFont="1" applyFill="1" applyAlignment="1">
      <alignment horizontal="left" vertical="center" indent="1"/>
    </xf>
    <xf numFmtId="0" fontId="3" fillId="8" borderId="6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0" borderId="8" xfId="1" applyNumberFormat="1" applyFont="1" applyFill="1" applyBorder="1" applyAlignment="1">
      <alignment horizontal="center" vertical="center"/>
    </xf>
    <xf numFmtId="3" fontId="3" fillId="0" borderId="12" xfId="2" applyNumberFormat="1" applyFont="1" applyFill="1" applyBorder="1" applyAlignment="1">
      <alignment horizontal="center" vertical="center" wrapText="1"/>
    </xf>
    <xf numFmtId="4" fontId="3" fillId="7" borderId="0" xfId="0" applyNumberFormat="1" applyFont="1" applyFill="1" applyAlignment="1">
      <alignment horizontal="right" vertical="center" indent="1"/>
    </xf>
    <xf numFmtId="0" fontId="1" fillId="9" borderId="19" xfId="4" applyFont="1" applyFill="1" applyBorder="1" applyAlignment="1">
      <alignment horizontal="center" vertical="center"/>
    </xf>
    <xf numFmtId="4" fontId="3" fillId="0" borderId="4" xfId="1" applyNumberFormat="1" applyFont="1" applyFill="1" applyBorder="1" applyAlignment="1">
      <alignment horizontal="center" vertical="center"/>
    </xf>
    <xf numFmtId="0" fontId="3" fillId="0" borderId="2" xfId="1" applyNumberFormat="1" applyFont="1" applyFill="1" applyBorder="1" applyAlignment="1">
      <alignment horizontal="center" vertical="center"/>
    </xf>
    <xf numFmtId="3" fontId="3" fillId="0" borderId="6" xfId="2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 indent="1"/>
    </xf>
    <xf numFmtId="0" fontId="10" fillId="0" borderId="3" xfId="0" applyFont="1" applyFill="1" applyBorder="1" applyAlignment="1">
      <alignment horizontal="center" vertical="center" wrapText="1"/>
    </xf>
    <xf numFmtId="4" fontId="3" fillId="0" borderId="10" xfId="1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left" vertical="center" wrapText="1" indent="1"/>
    </xf>
    <xf numFmtId="0" fontId="10" fillId="0" borderId="9" xfId="0" applyFont="1" applyFill="1" applyBorder="1" applyAlignment="1">
      <alignment horizontal="center" vertical="center" wrapText="1"/>
    </xf>
    <xf numFmtId="4" fontId="3" fillId="0" borderId="16" xfId="1" applyNumberFormat="1" applyFont="1" applyFill="1" applyBorder="1" applyAlignment="1">
      <alignment horizontal="center" vertical="center"/>
    </xf>
    <xf numFmtId="3" fontId="3" fillId="0" borderId="18" xfId="2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 indent="1"/>
    </xf>
    <xf numFmtId="0" fontId="10" fillId="0" borderId="15" xfId="0" applyFont="1" applyFill="1" applyBorder="1" applyAlignment="1">
      <alignment horizontal="center" vertical="center" wrapText="1"/>
    </xf>
    <xf numFmtId="0" fontId="3" fillId="0" borderId="14" xfId="1" applyNumberFormat="1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11" fillId="0" borderId="0" xfId="1" applyFont="1"/>
    <xf numFmtId="0" fontId="11" fillId="7" borderId="0" xfId="1" applyFont="1" applyFill="1"/>
    <xf numFmtId="0" fontId="12" fillId="0" borderId="0" xfId="1" applyFont="1"/>
    <xf numFmtId="0" fontId="3" fillId="0" borderId="0" xfId="1" applyFont="1"/>
    <xf numFmtId="0" fontId="2" fillId="7" borderId="0" xfId="1" applyFont="1" applyFill="1"/>
    <xf numFmtId="0" fontId="3" fillId="7" borderId="0" xfId="1" applyFont="1" applyFill="1"/>
    <xf numFmtId="0" fontId="13" fillId="0" borderId="18" xfId="5" applyFill="1" applyBorder="1" applyAlignment="1">
      <alignment horizontal="center" vertical="center"/>
    </xf>
    <xf numFmtId="0" fontId="13" fillId="0" borderId="12" xfId="5" applyFill="1" applyBorder="1" applyAlignment="1">
      <alignment horizontal="center" vertical="center"/>
    </xf>
    <xf numFmtId="0" fontId="13" fillId="0" borderId="12" xfId="5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 wrapText="1"/>
    </xf>
    <xf numFmtId="2" fontId="3" fillId="0" borderId="47" xfId="0" applyNumberFormat="1" applyFont="1" applyFill="1" applyBorder="1" applyAlignment="1">
      <alignment horizontal="center" vertical="center"/>
    </xf>
    <xf numFmtId="2" fontId="3" fillId="0" borderId="45" xfId="0" applyNumberFormat="1" applyFont="1" applyFill="1" applyBorder="1" applyAlignment="1">
      <alignment horizontal="center" vertical="center"/>
    </xf>
    <xf numFmtId="2" fontId="3" fillId="0" borderId="48" xfId="0" applyNumberFormat="1" applyFont="1" applyFill="1" applyBorder="1" applyAlignment="1">
      <alignment horizontal="center" vertical="center"/>
    </xf>
    <xf numFmtId="0" fontId="3" fillId="0" borderId="47" xfId="0" quotePrefix="1" applyFont="1" applyFill="1" applyBorder="1" applyAlignment="1">
      <alignment horizontal="center" vertical="center"/>
    </xf>
    <xf numFmtId="4" fontId="3" fillId="0" borderId="45" xfId="0" applyNumberFormat="1" applyFont="1" applyFill="1" applyBorder="1" applyAlignment="1">
      <alignment horizontal="center" vertical="center"/>
    </xf>
    <xf numFmtId="4" fontId="3" fillId="0" borderId="48" xfId="0" applyNumberFormat="1" applyFont="1" applyFill="1" applyBorder="1" applyAlignment="1">
      <alignment horizontal="center" vertical="center"/>
    </xf>
    <xf numFmtId="2" fontId="3" fillId="0" borderId="49" xfId="0" applyNumberFormat="1" applyFont="1" applyFill="1" applyBorder="1" applyAlignment="1">
      <alignment horizontal="center" vertical="center"/>
    </xf>
    <xf numFmtId="2" fontId="3" fillId="0" borderId="46" xfId="0" applyNumberFormat="1" applyFont="1" applyFill="1" applyBorder="1" applyAlignment="1">
      <alignment horizontal="center" vertical="center"/>
    </xf>
    <xf numFmtId="2" fontId="3" fillId="0" borderId="50" xfId="0" applyNumberFormat="1" applyFont="1" applyFill="1" applyBorder="1" applyAlignment="1">
      <alignment horizontal="center" vertical="center"/>
    </xf>
    <xf numFmtId="0" fontId="3" fillId="0" borderId="49" xfId="0" quotePrefix="1" applyFont="1" applyFill="1" applyBorder="1" applyAlignment="1">
      <alignment horizontal="center" vertical="center"/>
    </xf>
    <xf numFmtId="4" fontId="3" fillId="0" borderId="46" xfId="0" applyNumberFormat="1" applyFont="1" applyFill="1" applyBorder="1" applyAlignment="1">
      <alignment horizontal="center" vertical="center"/>
    </xf>
    <xf numFmtId="4" fontId="3" fillId="0" borderId="50" xfId="0" applyNumberFormat="1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 wrapText="1"/>
    </xf>
    <xf numFmtId="0" fontId="14" fillId="3" borderId="41" xfId="0" applyFont="1" applyFill="1" applyBorder="1" applyAlignment="1">
      <alignment horizontal="center" vertical="center" wrapText="1"/>
    </xf>
    <xf numFmtId="0" fontId="14" fillId="3" borderId="42" xfId="0" applyFont="1" applyFill="1" applyBorder="1" applyAlignment="1">
      <alignment horizontal="center" vertical="center" wrapText="1"/>
    </xf>
    <xf numFmtId="0" fontId="15" fillId="7" borderId="0" xfId="1" applyFont="1" applyFill="1" applyAlignment="1">
      <alignment horizontal="left" vertical="center" indent="1"/>
    </xf>
    <xf numFmtId="0" fontId="15" fillId="0" borderId="18" xfId="0" applyFont="1" applyFill="1" applyBorder="1" applyAlignment="1">
      <alignment horizontal="left" vertical="center" wrapText="1" indent="1"/>
    </xf>
    <xf numFmtId="0" fontId="14" fillId="0" borderId="14" xfId="0" applyFont="1" applyFill="1" applyBorder="1" applyAlignment="1">
      <alignment horizontal="left" vertical="center" wrapText="1" indent="1"/>
    </xf>
    <xf numFmtId="0" fontId="16" fillId="0" borderId="12" xfId="0" applyFont="1" applyFill="1" applyBorder="1" applyAlignment="1">
      <alignment horizontal="left" vertical="center" wrapText="1" indent="1"/>
    </xf>
    <xf numFmtId="0" fontId="14" fillId="0" borderId="8" xfId="0" applyFont="1" applyFill="1" applyBorder="1" applyAlignment="1">
      <alignment horizontal="left" vertical="center" wrapText="1" indent="1"/>
    </xf>
    <xf numFmtId="0" fontId="16" fillId="0" borderId="6" xfId="0" applyFont="1" applyFill="1" applyBorder="1" applyAlignment="1">
      <alignment horizontal="left" vertical="center" wrapText="1" indent="1"/>
    </xf>
    <xf numFmtId="0" fontId="14" fillId="0" borderId="2" xfId="0" applyFont="1" applyFill="1" applyBorder="1" applyAlignment="1">
      <alignment horizontal="left" vertical="center" wrapText="1" indent="1"/>
    </xf>
    <xf numFmtId="0" fontId="15" fillId="7" borderId="0" xfId="1" applyFont="1" applyFill="1"/>
    <xf numFmtId="0" fontId="14" fillId="3" borderId="24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4" fillId="7" borderId="0" xfId="1" applyFont="1" applyFill="1" applyAlignment="1">
      <alignment horizontal="right" indent="1"/>
    </xf>
    <xf numFmtId="0" fontId="15" fillId="7" borderId="0" xfId="1" applyFont="1" applyFill="1" applyAlignment="1">
      <alignment horizontal="right" indent="1"/>
    </xf>
    <xf numFmtId="0" fontId="13" fillId="0" borderId="6" xfId="5" applyFill="1" applyBorder="1" applyAlignment="1">
      <alignment horizontal="center" vertical="center"/>
    </xf>
    <xf numFmtId="0" fontId="13" fillId="0" borderId="18" xfId="5" quotePrefix="1" applyFill="1" applyBorder="1" applyAlignment="1">
      <alignment horizontal="center" vertical="center"/>
    </xf>
    <xf numFmtId="0" fontId="13" fillId="0" borderId="12" xfId="5" quotePrefix="1" applyFill="1" applyBorder="1" applyAlignment="1">
      <alignment horizontal="center" vertical="center"/>
    </xf>
    <xf numFmtId="0" fontId="13" fillId="0" borderId="14" xfId="5" applyFill="1" applyBorder="1" applyAlignment="1">
      <alignment horizontal="center" vertical="center" wrapText="1"/>
    </xf>
    <xf numFmtId="0" fontId="13" fillId="0" borderId="8" xfId="5" applyFill="1" applyBorder="1" applyAlignment="1">
      <alignment horizontal="center" vertical="center" wrapText="1"/>
    </xf>
    <xf numFmtId="0" fontId="13" fillId="0" borderId="2" xfId="5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left" vertical="center" wrapText="1" indent="1"/>
    </xf>
    <xf numFmtId="0" fontId="14" fillId="0" borderId="50" xfId="0" applyFont="1" applyFill="1" applyBorder="1" applyAlignment="1">
      <alignment horizontal="left" vertical="center" wrapText="1" indent="1"/>
    </xf>
    <xf numFmtId="0" fontId="13" fillId="0" borderId="49" xfId="5" quotePrefix="1" applyFill="1" applyBorder="1" applyAlignment="1">
      <alignment horizontal="center" vertical="center"/>
    </xf>
    <xf numFmtId="0" fontId="13" fillId="0" borderId="50" xfId="5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2" fontId="3" fillId="0" borderId="52" xfId="0" applyNumberFormat="1" applyFont="1" applyFill="1" applyBorder="1" applyAlignment="1">
      <alignment horizontal="center" vertical="center"/>
    </xf>
    <xf numFmtId="2" fontId="3" fillId="0" borderId="54" xfId="0" applyNumberFormat="1" applyFont="1" applyFill="1" applyBorder="1" applyAlignment="1">
      <alignment horizontal="center" vertical="center"/>
    </xf>
    <xf numFmtId="2" fontId="3" fillId="0" borderId="53" xfId="0" applyNumberFormat="1" applyFont="1" applyFill="1" applyBorder="1" applyAlignment="1">
      <alignment horizontal="center" vertical="center"/>
    </xf>
    <xf numFmtId="0" fontId="3" fillId="0" borderId="52" xfId="0" quotePrefix="1" applyFont="1" applyFill="1" applyBorder="1" applyAlignment="1">
      <alignment horizontal="center" vertical="center"/>
    </xf>
    <xf numFmtId="4" fontId="3" fillId="0" borderId="53" xfId="0" applyNumberFormat="1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 wrapText="1"/>
    </xf>
    <xf numFmtId="164" fontId="3" fillId="0" borderId="46" xfId="0" applyNumberFormat="1" applyFont="1" applyFill="1" applyBorder="1" applyAlignment="1">
      <alignment horizontal="center" vertical="center"/>
    </xf>
    <xf numFmtId="3" fontId="3" fillId="0" borderId="49" xfId="0" applyNumberFormat="1" applyFont="1" applyFill="1" applyBorder="1" applyAlignment="1">
      <alignment horizontal="center" vertical="center"/>
    </xf>
    <xf numFmtId="0" fontId="3" fillId="8" borderId="49" xfId="0" applyFont="1" applyFill="1" applyBorder="1" applyAlignment="1">
      <alignment horizontal="center" vertical="center" wrapText="1"/>
    </xf>
    <xf numFmtId="3" fontId="3" fillId="0" borderId="46" xfId="2" applyNumberFormat="1" applyFont="1" applyFill="1" applyBorder="1" applyAlignment="1">
      <alignment horizontal="center" vertical="center" wrapText="1"/>
    </xf>
    <xf numFmtId="4" fontId="3" fillId="0" borderId="46" xfId="1" applyNumberFormat="1" applyFont="1" applyFill="1" applyBorder="1" applyAlignment="1">
      <alignment horizontal="center" vertical="center"/>
    </xf>
    <xf numFmtId="164" fontId="3" fillId="0" borderId="46" xfId="1" applyNumberFormat="1" applyFont="1" applyFill="1" applyBorder="1" applyAlignment="1">
      <alignment horizontal="center" vertical="center"/>
    </xf>
    <xf numFmtId="4" fontId="3" fillId="0" borderId="50" xfId="1" applyNumberFormat="1" applyFont="1" applyFill="1" applyBorder="1" applyAlignment="1">
      <alignment horizontal="center" vertical="center"/>
    </xf>
    <xf numFmtId="4" fontId="3" fillId="0" borderId="49" xfId="0" applyNumberFormat="1" applyFont="1" applyFill="1" applyBorder="1" applyAlignment="1">
      <alignment horizontal="center" vertical="center"/>
    </xf>
    <xf numFmtId="4" fontId="4" fillId="0" borderId="55" xfId="0" applyNumberFormat="1" applyFont="1" applyFill="1" applyBorder="1" applyAlignment="1">
      <alignment horizontal="center" vertical="center"/>
    </xf>
    <xf numFmtId="4" fontId="3" fillId="0" borderId="56" xfId="0" applyNumberFormat="1" applyFont="1" applyFill="1" applyBorder="1" applyAlignment="1">
      <alignment horizontal="center" vertical="center"/>
    </xf>
    <xf numFmtId="4" fontId="4" fillId="0" borderId="50" xfId="0" applyNumberFormat="1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164" fontId="3" fillId="0" borderId="45" xfId="0" applyNumberFormat="1" applyFont="1" applyFill="1" applyBorder="1" applyAlignment="1">
      <alignment horizontal="center" vertical="center"/>
    </xf>
    <xf numFmtId="0" fontId="3" fillId="0" borderId="48" xfId="1" applyNumberFormat="1" applyFont="1" applyFill="1" applyBorder="1" applyAlignment="1">
      <alignment horizontal="center" vertical="center"/>
    </xf>
    <xf numFmtId="3" fontId="3" fillId="0" borderId="45" xfId="2" applyNumberFormat="1" applyFont="1" applyFill="1" applyBorder="1" applyAlignment="1">
      <alignment horizontal="center" vertical="center" wrapText="1"/>
    </xf>
    <xf numFmtId="4" fontId="3" fillId="0" borderId="45" xfId="1" applyNumberFormat="1" applyFont="1" applyFill="1" applyBorder="1" applyAlignment="1">
      <alignment horizontal="center" vertical="center"/>
    </xf>
    <xf numFmtId="164" fontId="3" fillId="0" borderId="45" xfId="1" applyNumberFormat="1" applyFont="1" applyFill="1" applyBorder="1" applyAlignment="1">
      <alignment horizontal="center" vertical="center"/>
    </xf>
    <xf numFmtId="4" fontId="3" fillId="0" borderId="48" xfId="1" applyNumberFormat="1" applyFont="1" applyFill="1" applyBorder="1" applyAlignment="1">
      <alignment horizontal="center" vertical="center"/>
    </xf>
    <xf numFmtId="4" fontId="3" fillId="0" borderId="47" xfId="0" applyNumberFormat="1" applyFont="1" applyFill="1" applyBorder="1" applyAlignment="1">
      <alignment horizontal="center" vertical="center"/>
    </xf>
    <xf numFmtId="4" fontId="4" fillId="0" borderId="58" xfId="0" applyNumberFormat="1" applyFont="1" applyFill="1" applyBorder="1" applyAlignment="1">
      <alignment horizontal="center" vertical="center"/>
    </xf>
    <xf numFmtId="4" fontId="3" fillId="0" borderId="59" xfId="0" applyNumberFormat="1" applyFont="1" applyFill="1" applyBorder="1" applyAlignment="1">
      <alignment horizontal="center" vertical="center"/>
    </xf>
    <xf numFmtId="4" fontId="4" fillId="0" borderId="48" xfId="0" applyNumberFormat="1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left" vertical="center" wrapText="1" indent="1"/>
    </xf>
    <xf numFmtId="0" fontId="3" fillId="0" borderId="50" xfId="0" applyFont="1" applyFill="1" applyBorder="1" applyAlignment="1">
      <alignment horizontal="left" vertical="center" wrapText="1" indent="1"/>
    </xf>
    <xf numFmtId="0" fontId="3" fillId="2" borderId="49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 wrapText="1"/>
    </xf>
    <xf numFmtId="4" fontId="4" fillId="3" borderId="51" xfId="0" applyNumberFormat="1" applyFont="1" applyFill="1" applyBorder="1" applyAlignment="1">
      <alignment horizontal="center" vertical="center" wrapText="1"/>
    </xf>
    <xf numFmtId="165" fontId="3" fillId="0" borderId="0" xfId="6" applyNumberFormat="1" applyFont="1" applyFill="1" applyAlignment="1">
      <alignment horizontal="center" vertical="center"/>
    </xf>
    <xf numFmtId="0" fontId="16" fillId="0" borderId="47" xfId="0" applyFont="1" applyFill="1" applyBorder="1" applyAlignment="1">
      <alignment horizontal="left" vertical="center" wrapText="1" indent="1"/>
    </xf>
    <xf numFmtId="0" fontId="14" fillId="0" borderId="48" xfId="0" applyFont="1" applyFill="1" applyBorder="1" applyAlignment="1">
      <alignment horizontal="left" vertical="center" wrapText="1" indent="1"/>
    </xf>
    <xf numFmtId="3" fontId="3" fillId="3" borderId="36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3" fillId="8" borderId="47" xfId="0" applyFont="1" applyFill="1" applyBorder="1" applyAlignment="1">
      <alignment horizontal="center" vertical="center" wrapText="1"/>
    </xf>
    <xf numFmtId="3" fontId="3" fillId="0" borderId="47" xfId="0" applyNumberFormat="1" applyFont="1" applyFill="1" applyBorder="1" applyAlignment="1">
      <alignment horizontal="center" vertical="center"/>
    </xf>
    <xf numFmtId="165" fontId="4" fillId="2" borderId="51" xfId="4" applyNumberFormat="1" applyFont="1" applyFill="1" applyBorder="1" applyAlignment="1" applyProtection="1">
      <alignment horizontal="center" vertical="center"/>
      <protection locked="0"/>
    </xf>
    <xf numFmtId="0" fontId="19" fillId="0" borderId="0" xfId="4" applyFont="1" applyAlignment="1">
      <alignment vertical="top"/>
    </xf>
    <xf numFmtId="0" fontId="19" fillId="0" borderId="0" xfId="6" applyNumberFormat="1" applyFont="1" applyAlignment="1">
      <alignment vertical="top"/>
    </xf>
    <xf numFmtId="0" fontId="13" fillId="0" borderId="13" xfId="5" applyFill="1" applyBorder="1" applyAlignment="1">
      <alignment horizontal="center" vertical="center"/>
    </xf>
    <xf numFmtId="0" fontId="13" fillId="0" borderId="7" xfId="5" applyFill="1" applyBorder="1" applyAlignment="1">
      <alignment horizontal="center" vertical="center"/>
    </xf>
    <xf numFmtId="0" fontId="13" fillId="0" borderId="1" xfId="5" applyFill="1" applyBorder="1" applyAlignment="1">
      <alignment horizontal="center" vertical="center"/>
    </xf>
    <xf numFmtId="0" fontId="13" fillId="0" borderId="61" xfId="5" applyFill="1" applyBorder="1" applyAlignment="1">
      <alignment horizontal="center" vertical="center"/>
    </xf>
    <xf numFmtId="0" fontId="13" fillId="0" borderId="60" xfId="5" applyFill="1" applyBorder="1" applyAlignment="1">
      <alignment horizontal="center" vertical="center"/>
    </xf>
    <xf numFmtId="2" fontId="3" fillId="0" borderId="62" xfId="0" applyNumberFormat="1" applyFont="1" applyFill="1" applyBorder="1" applyAlignment="1">
      <alignment horizontal="center" vertical="center"/>
    </xf>
    <xf numFmtId="2" fontId="3" fillId="0" borderId="63" xfId="0" applyNumberFormat="1" applyFont="1" applyFill="1" applyBorder="1" applyAlignment="1">
      <alignment horizontal="center" vertical="center"/>
    </xf>
    <xf numFmtId="2" fontId="3" fillId="0" borderId="64" xfId="0" applyNumberFormat="1" applyFont="1" applyFill="1" applyBorder="1" applyAlignment="1">
      <alignment horizontal="center" vertical="center"/>
    </xf>
    <xf numFmtId="2" fontId="3" fillId="0" borderId="65" xfId="0" applyNumberFormat="1" applyFont="1" applyFill="1" applyBorder="1" applyAlignment="1">
      <alignment horizontal="center" vertical="center"/>
    </xf>
    <xf numFmtId="2" fontId="3" fillId="0" borderId="66" xfId="0" applyNumberFormat="1" applyFont="1" applyFill="1" applyBorder="1" applyAlignment="1">
      <alignment horizontal="center" vertical="center"/>
    </xf>
    <xf numFmtId="2" fontId="3" fillId="0" borderId="67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 wrapText="1"/>
    </xf>
    <xf numFmtId="0" fontId="4" fillId="3" borderId="68" xfId="0" applyFont="1" applyFill="1" applyBorder="1" applyAlignment="1">
      <alignment horizontal="center" vertical="center" wrapText="1"/>
    </xf>
    <xf numFmtId="0" fontId="4" fillId="3" borderId="69" xfId="0" applyFont="1" applyFill="1" applyBorder="1" applyAlignment="1">
      <alignment horizontal="center" vertical="center" wrapText="1"/>
    </xf>
    <xf numFmtId="0" fontId="4" fillId="6" borderId="41" xfId="0" applyFont="1" applyFill="1" applyBorder="1" applyAlignment="1">
      <alignment horizontal="center" vertical="center" wrapText="1"/>
    </xf>
    <xf numFmtId="0" fontId="4" fillId="6" borderId="68" xfId="0" applyFont="1" applyFill="1" applyBorder="1" applyAlignment="1">
      <alignment horizontal="center" vertical="center" wrapText="1"/>
    </xf>
    <xf numFmtId="0" fontId="4" fillId="6" borderId="42" xfId="0" applyFont="1" applyFill="1" applyBorder="1" applyAlignment="1">
      <alignment horizontal="center" vertical="center" wrapText="1"/>
    </xf>
    <xf numFmtId="0" fontId="4" fillId="6" borderId="70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4" fontId="4" fillId="2" borderId="42" xfId="0" applyNumberFormat="1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/>
    </xf>
    <xf numFmtId="2" fontId="3" fillId="0" borderId="73" xfId="0" applyNumberFormat="1" applyFont="1" applyFill="1" applyBorder="1" applyAlignment="1">
      <alignment horizontal="center" vertical="center"/>
    </xf>
    <xf numFmtId="2" fontId="3" fillId="0" borderId="71" xfId="0" applyNumberFormat="1" applyFont="1" applyFill="1" applyBorder="1" applyAlignment="1">
      <alignment horizontal="center" vertical="center"/>
    </xf>
    <xf numFmtId="2" fontId="3" fillId="0" borderId="74" xfId="0" applyNumberFormat="1" applyFont="1" applyFill="1" applyBorder="1" applyAlignment="1">
      <alignment horizontal="center" vertical="center"/>
    </xf>
    <xf numFmtId="2" fontId="3" fillId="0" borderId="75" xfId="0" applyNumberFormat="1" applyFont="1" applyFill="1" applyBorder="1" applyAlignment="1">
      <alignment horizontal="center" vertical="center"/>
    </xf>
    <xf numFmtId="0" fontId="3" fillId="0" borderId="73" xfId="0" quotePrefix="1" applyFont="1" applyFill="1" applyBorder="1" applyAlignment="1">
      <alignment horizontal="center" vertical="center"/>
    </xf>
    <xf numFmtId="4" fontId="3" fillId="0" borderId="74" xfId="0" applyNumberFormat="1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 wrapText="1"/>
    </xf>
    <xf numFmtId="0" fontId="13" fillId="0" borderId="6" xfId="5" quotePrefix="1" applyFill="1" applyBorder="1" applyAlignment="1">
      <alignment horizontal="center" vertical="center"/>
    </xf>
    <xf numFmtId="0" fontId="13" fillId="0" borderId="47" xfId="5" quotePrefix="1" applyFill="1" applyBorder="1" applyAlignment="1">
      <alignment horizontal="center" vertical="center"/>
    </xf>
    <xf numFmtId="0" fontId="13" fillId="0" borderId="48" xfId="5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left" vertical="center" wrapText="1" indent="1"/>
    </xf>
    <xf numFmtId="0" fontId="13" fillId="0" borderId="41" xfId="5" quotePrefix="1" applyFill="1" applyBorder="1" applyAlignment="1">
      <alignment horizontal="center" vertical="center"/>
    </xf>
    <xf numFmtId="0" fontId="13" fillId="0" borderId="42" xfId="5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center" wrapText="1" indent="1"/>
    </xf>
    <xf numFmtId="0" fontId="4" fillId="2" borderId="68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13" fillId="7" borderId="0" xfId="5" applyFill="1" applyAlignment="1">
      <alignment horizontal="right" indent="1"/>
    </xf>
    <xf numFmtId="0" fontId="4" fillId="0" borderId="46" xfId="0" quotePrefix="1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4" fontId="4" fillId="2" borderId="68" xfId="0" applyNumberFormat="1" applyFont="1" applyFill="1" applyBorder="1" applyAlignment="1">
      <alignment horizontal="center" vertical="center" wrapText="1"/>
    </xf>
    <xf numFmtId="164" fontId="4" fillId="2" borderId="68" xfId="0" applyNumberFormat="1" applyFont="1" applyFill="1" applyBorder="1" applyAlignment="1">
      <alignment horizontal="center" vertical="center" wrapText="1"/>
    </xf>
    <xf numFmtId="3" fontId="4" fillId="5" borderId="41" xfId="0" applyNumberFormat="1" applyFont="1" applyFill="1" applyBorder="1" applyAlignment="1">
      <alignment horizontal="center" vertical="center" wrapText="1"/>
    </xf>
    <xf numFmtId="4" fontId="4" fillId="5" borderId="68" xfId="0" applyNumberFormat="1" applyFont="1" applyFill="1" applyBorder="1" applyAlignment="1">
      <alignment horizontal="center" vertical="center" wrapText="1"/>
    </xf>
    <xf numFmtId="164" fontId="4" fillId="5" borderId="68" xfId="0" applyNumberFormat="1" applyFont="1" applyFill="1" applyBorder="1" applyAlignment="1">
      <alignment horizontal="center" vertical="center" wrapText="1"/>
    </xf>
    <xf numFmtId="4" fontId="4" fillId="3" borderId="41" xfId="0" applyNumberFormat="1" applyFont="1" applyFill="1" applyBorder="1" applyAlignment="1">
      <alignment horizontal="center" vertical="center" wrapText="1"/>
    </xf>
    <xf numFmtId="4" fontId="4" fillId="3" borderId="68" xfId="0" applyNumberFormat="1" applyFont="1" applyFill="1" applyBorder="1" applyAlignment="1">
      <alignment horizontal="center" vertical="center" wrapText="1"/>
    </xf>
    <xf numFmtId="164" fontId="4" fillId="3" borderId="68" xfId="0" applyNumberFormat="1" applyFont="1" applyFill="1" applyBorder="1" applyAlignment="1">
      <alignment horizontal="center" vertical="center" wrapText="1"/>
    </xf>
    <xf numFmtId="4" fontId="4" fillId="3" borderId="42" xfId="0" applyNumberFormat="1" applyFont="1" applyFill="1" applyBorder="1" applyAlignment="1">
      <alignment horizontal="center" vertical="center" wrapText="1"/>
    </xf>
    <xf numFmtId="4" fontId="4" fillId="4" borderId="41" xfId="0" applyNumberFormat="1" applyFont="1" applyFill="1" applyBorder="1" applyAlignment="1">
      <alignment horizontal="center" vertical="center" wrapText="1"/>
    </xf>
    <xf numFmtId="4" fontId="4" fillId="4" borderId="76" xfId="0" applyNumberFormat="1" applyFont="1" applyFill="1" applyBorder="1" applyAlignment="1">
      <alignment horizontal="center" vertical="center" wrapText="1"/>
    </xf>
    <xf numFmtId="4" fontId="4" fillId="4" borderId="69" xfId="0" applyNumberFormat="1" applyFont="1" applyFill="1" applyBorder="1" applyAlignment="1">
      <alignment horizontal="center" vertical="center" wrapText="1"/>
    </xf>
    <xf numFmtId="4" fontId="4" fillId="4" borderId="42" xfId="0" applyNumberFormat="1" applyFont="1" applyFill="1" applyBorder="1" applyAlignment="1">
      <alignment horizontal="center" vertical="center" wrapText="1"/>
    </xf>
    <xf numFmtId="0" fontId="4" fillId="0" borderId="45" xfId="0" quotePrefix="1" applyFont="1" applyFill="1" applyBorder="1" applyAlignment="1">
      <alignment horizontal="center" vertical="center" wrapText="1"/>
    </xf>
    <xf numFmtId="0" fontId="4" fillId="0" borderId="3" xfId="0" quotePrefix="1" applyFont="1" applyFill="1" applyBorder="1" applyAlignment="1">
      <alignment horizontal="center" vertical="center" wrapText="1"/>
    </xf>
    <xf numFmtId="0" fontId="28" fillId="0" borderId="9" xfId="0" quotePrefix="1" applyFont="1" applyFill="1" applyBorder="1" applyAlignment="1">
      <alignment horizontal="center" vertical="center" wrapText="1"/>
    </xf>
    <xf numFmtId="0" fontId="28" fillId="0" borderId="45" xfId="0" quotePrefix="1" applyFont="1" applyFill="1" applyBorder="1" applyAlignment="1">
      <alignment horizontal="center" vertical="center" wrapText="1"/>
    </xf>
    <xf numFmtId="3" fontId="3" fillId="12" borderId="9" xfId="2" applyNumberFormat="1" applyFont="1" applyFill="1" applyBorder="1" applyAlignment="1">
      <alignment horizontal="center" vertical="center" wrapText="1"/>
    </xf>
    <xf numFmtId="3" fontId="3" fillId="12" borderId="3" xfId="2" applyNumberFormat="1" applyFont="1" applyFill="1" applyBorder="1" applyAlignment="1">
      <alignment horizontal="center" vertical="center" wrapText="1"/>
    </xf>
    <xf numFmtId="0" fontId="3" fillId="12" borderId="8" xfId="0" applyFont="1" applyFill="1" applyBorder="1" applyAlignment="1">
      <alignment horizontal="left" vertical="center" wrapText="1" indent="1"/>
    </xf>
    <xf numFmtId="0" fontId="3" fillId="12" borderId="2" xfId="0" applyFont="1" applyFill="1" applyBorder="1" applyAlignment="1">
      <alignment horizontal="left" vertical="center" wrapText="1" indent="1"/>
    </xf>
    <xf numFmtId="3" fontId="3" fillId="12" borderId="12" xfId="0" applyNumberFormat="1" applyFont="1" applyFill="1" applyBorder="1" applyAlignment="1">
      <alignment horizontal="center" vertical="center"/>
    </xf>
    <xf numFmtId="3" fontId="3" fillId="12" borderId="6" xfId="0" applyNumberFormat="1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 wrapText="1"/>
    </xf>
    <xf numFmtId="0" fontId="29" fillId="0" borderId="9" xfId="0" quotePrefix="1" applyFont="1" applyFill="1" applyBorder="1" applyAlignment="1">
      <alignment horizontal="center" vertical="center" wrapText="1"/>
    </xf>
    <xf numFmtId="0" fontId="3" fillId="11" borderId="12" xfId="0" applyFont="1" applyFill="1" applyBorder="1" applyAlignment="1">
      <alignment horizontal="center" vertical="center" wrapText="1"/>
    </xf>
    <xf numFmtId="4" fontId="30" fillId="0" borderId="10" xfId="0" applyNumberFormat="1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left" vertical="center" wrapText="1" indent="1"/>
    </xf>
    <xf numFmtId="3" fontId="3" fillId="0" borderId="47" xfId="2" applyNumberFormat="1" applyFont="1" applyFill="1" applyBorder="1" applyAlignment="1">
      <alignment horizontal="center" vertical="center" wrapText="1"/>
    </xf>
    <xf numFmtId="4" fontId="3" fillId="0" borderId="59" xfId="1" applyNumberFormat="1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left" vertical="center" wrapText="1" indent="1"/>
    </xf>
    <xf numFmtId="3" fontId="3" fillId="0" borderId="49" xfId="2" applyNumberFormat="1" applyFont="1" applyFill="1" applyBorder="1" applyAlignment="1">
      <alignment horizontal="center" vertical="center" wrapText="1"/>
    </xf>
    <xf numFmtId="0" fontId="3" fillId="0" borderId="50" xfId="1" applyNumberFormat="1" applyFont="1" applyFill="1" applyBorder="1" applyAlignment="1">
      <alignment horizontal="center" vertical="center"/>
    </xf>
    <xf numFmtId="4" fontId="3" fillId="0" borderId="56" xfId="1" applyNumberFormat="1" applyFont="1" applyFill="1" applyBorder="1" applyAlignment="1">
      <alignment horizontal="center" vertical="center"/>
    </xf>
    <xf numFmtId="0" fontId="4" fillId="13" borderId="9" xfId="0" quotePrefix="1" applyFont="1" applyFill="1" applyBorder="1" applyAlignment="1">
      <alignment horizontal="center" vertical="center" wrapText="1"/>
    </xf>
    <xf numFmtId="3" fontId="3" fillId="13" borderId="46" xfId="2" applyNumberFormat="1" applyFont="1" applyFill="1" applyBorder="1" applyAlignment="1">
      <alignment horizontal="center" vertical="center" wrapText="1"/>
    </xf>
    <xf numFmtId="3" fontId="3" fillId="13" borderId="9" xfId="2" applyNumberFormat="1" applyFont="1" applyFill="1" applyBorder="1" applyAlignment="1">
      <alignment horizontal="center" vertical="center" wrapText="1"/>
    </xf>
    <xf numFmtId="3" fontId="3" fillId="13" borderId="45" xfId="2" applyNumberFormat="1" applyFont="1" applyFill="1" applyBorder="1" applyAlignment="1">
      <alignment horizontal="center" vertical="center" wrapText="1"/>
    </xf>
    <xf numFmtId="0" fontId="3" fillId="13" borderId="12" xfId="0" applyFont="1" applyFill="1" applyBorder="1" applyAlignment="1">
      <alignment horizontal="center" vertical="center" wrapText="1"/>
    </xf>
    <xf numFmtId="0" fontId="3" fillId="13" borderId="47" xfId="0" applyFont="1" applyFill="1" applyBorder="1" applyAlignment="1">
      <alignment horizontal="center" vertical="center" wrapText="1"/>
    </xf>
    <xf numFmtId="0" fontId="3" fillId="13" borderId="49" xfId="0" applyFont="1" applyFill="1" applyBorder="1" applyAlignment="1">
      <alignment horizontal="center" vertical="center" wrapText="1"/>
    </xf>
    <xf numFmtId="2" fontId="3" fillId="13" borderId="15" xfId="0" applyNumberFormat="1" applyFont="1" applyFill="1" applyBorder="1" applyAlignment="1">
      <alignment horizontal="center" vertical="center"/>
    </xf>
    <xf numFmtId="2" fontId="3" fillId="13" borderId="14" xfId="0" applyNumberFormat="1" applyFont="1" applyFill="1" applyBorder="1" applyAlignment="1">
      <alignment horizontal="center" vertical="center"/>
    </xf>
    <xf numFmtId="2" fontId="3" fillId="13" borderId="3" xfId="0" applyNumberFormat="1" applyFont="1" applyFill="1" applyBorder="1" applyAlignment="1">
      <alignment horizontal="center" vertical="center"/>
    </xf>
    <xf numFmtId="2" fontId="3" fillId="13" borderId="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1" fillId="0" borderId="9" xfId="0" quotePrefix="1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left" vertical="center" wrapText="1" indent="1"/>
    </xf>
    <xf numFmtId="2" fontId="3" fillId="0" borderId="46" xfId="0" applyNumberFormat="1" applyFont="1" applyFill="1" applyBorder="1" applyAlignment="1">
      <alignment horizontal="center" vertical="center" wrapText="1"/>
    </xf>
    <xf numFmtId="2" fontId="3" fillId="0" borderId="50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3" fillId="13" borderId="12" xfId="0" quotePrefix="1" applyFont="1" applyFill="1" applyBorder="1" applyAlignment="1">
      <alignment horizontal="center" vertical="center"/>
    </xf>
    <xf numFmtId="0" fontId="3" fillId="13" borderId="47" xfId="0" quotePrefix="1" applyFont="1" applyFill="1" applyBorder="1" applyAlignment="1">
      <alignment horizontal="center" vertical="center"/>
    </xf>
    <xf numFmtId="0" fontId="3" fillId="13" borderId="18" xfId="0" quotePrefix="1" applyFont="1" applyFill="1" applyBorder="1" applyAlignment="1">
      <alignment horizontal="center" vertical="center"/>
    </xf>
    <xf numFmtId="0" fontId="9" fillId="3" borderId="43" xfId="1" applyFont="1" applyFill="1" applyBorder="1" applyAlignment="1">
      <alignment horizontal="center"/>
    </xf>
    <xf numFmtId="0" fontId="9" fillId="3" borderId="44" xfId="1" applyFont="1" applyFill="1" applyBorder="1" applyAlignment="1">
      <alignment horizontal="center"/>
    </xf>
    <xf numFmtId="0" fontId="9" fillId="3" borderId="38" xfId="1" applyFont="1" applyFill="1" applyBorder="1" applyAlignment="1">
      <alignment horizontal="center"/>
    </xf>
    <xf numFmtId="0" fontId="9" fillId="7" borderId="0" xfId="1" applyFont="1" applyFill="1" applyBorder="1" applyAlignment="1">
      <alignment horizontal="center"/>
    </xf>
    <xf numFmtId="14" fontId="8" fillId="10" borderId="0" xfId="4" applyNumberFormat="1" applyFont="1" applyFill="1" applyBorder="1" applyAlignment="1">
      <alignment horizontal="center" vertical="top"/>
    </xf>
    <xf numFmtId="14" fontId="21" fillId="0" borderId="0" xfId="4" applyNumberFormat="1" applyFont="1" applyFill="1" applyBorder="1" applyAlignment="1">
      <alignment horizontal="center" vertical="top"/>
    </xf>
    <xf numFmtId="0" fontId="9" fillId="7" borderId="0" xfId="0" applyFont="1" applyFill="1" applyBorder="1" applyAlignment="1">
      <alignment horizontal="center"/>
    </xf>
    <xf numFmtId="4" fontId="4" fillId="4" borderId="27" xfId="0" applyNumberFormat="1" applyFont="1" applyFill="1" applyBorder="1" applyAlignment="1">
      <alignment horizontal="center" vertical="center"/>
    </xf>
    <xf numFmtId="4" fontId="4" fillId="4" borderId="26" xfId="0" applyNumberFormat="1" applyFont="1" applyFill="1" applyBorder="1" applyAlignment="1">
      <alignment horizontal="center" vertical="center"/>
    </xf>
    <xf numFmtId="4" fontId="4" fillId="4" borderId="25" xfId="0" applyNumberFormat="1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horizontal="center" vertical="center"/>
    </xf>
    <xf numFmtId="0" fontId="4" fillId="6" borderId="29" xfId="0" applyFont="1" applyFill="1" applyBorder="1" applyAlignment="1">
      <alignment horizontal="center" vertical="center"/>
    </xf>
    <xf numFmtId="0" fontId="4" fillId="6" borderId="28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1" fontId="4" fillId="3" borderId="30" xfId="0" applyNumberFormat="1" applyFont="1" applyFill="1" applyBorder="1" applyAlignment="1">
      <alignment horizontal="center" vertical="center"/>
    </xf>
    <xf numFmtId="1" fontId="4" fillId="3" borderId="29" xfId="0" applyNumberFormat="1" applyFont="1" applyFill="1" applyBorder="1" applyAlignment="1">
      <alignment horizontal="center" vertical="center"/>
    </xf>
    <xf numFmtId="1" fontId="4" fillId="3" borderId="28" xfId="0" applyNumberFormat="1" applyFont="1" applyFill="1" applyBorder="1" applyAlignment="1">
      <alignment horizontal="center" vertical="center"/>
    </xf>
    <xf numFmtId="14" fontId="23" fillId="0" borderId="0" xfId="4" applyNumberFormat="1" applyFont="1" applyFill="1" applyBorder="1" applyAlignment="1">
      <alignment horizontal="center" vertical="top"/>
    </xf>
    <xf numFmtId="3" fontId="9" fillId="7" borderId="0" xfId="0" applyNumberFormat="1" applyFont="1" applyFill="1" applyBorder="1" applyAlignment="1">
      <alignment horizontal="center"/>
    </xf>
    <xf numFmtId="3" fontId="3" fillId="3" borderId="40" xfId="0" applyNumberFormat="1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3" fontId="8" fillId="10" borderId="0" xfId="4" applyNumberFormat="1" applyFont="1" applyFill="1" applyBorder="1" applyAlignment="1">
      <alignment horizontal="center" vertical="top"/>
    </xf>
    <xf numFmtId="0" fontId="24" fillId="7" borderId="0" xfId="4" applyFont="1" applyFill="1" applyBorder="1" applyAlignment="1">
      <alignment horizontal="center" vertical="top"/>
    </xf>
    <xf numFmtId="0" fontId="24" fillId="0" borderId="0" xfId="4" applyFont="1" applyBorder="1" applyAlignment="1">
      <alignment horizontal="center" vertical="top"/>
    </xf>
    <xf numFmtId="0" fontId="9" fillId="7" borderId="0" xfId="0" applyFont="1" applyFill="1" applyBorder="1" applyAlignment="1">
      <alignment horizontal="center" wrapText="1"/>
    </xf>
    <xf numFmtId="0" fontId="4" fillId="2" borderId="43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</cellXfs>
  <cellStyles count="11">
    <cellStyle name="Hyperlink 2" xfId="10"/>
    <cellStyle name="Normal 2" xfId="1"/>
    <cellStyle name="Normal 3" xfId="9"/>
    <cellStyle name="Normal 4" xfId="8"/>
    <cellStyle name="Normal 4 2" xfId="7"/>
    <cellStyle name="Normal_Domestic 14042009_ITI_draft" xfId="4"/>
    <cellStyle name="Гиперссылка" xfId="5" builtinId="8"/>
    <cellStyle name="Обычный" xfId="0" builtinId="0"/>
    <cellStyle name="Обычный 14 2 2 2 3 4 5" xfId="3"/>
    <cellStyle name="Обычный 19 4 2 2 6 3 3" xfId="2"/>
    <cellStyle name="Процентный" xfId="6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452437</xdr:colOff>
      <xdr:row>0</xdr:row>
      <xdr:rowOff>142874</xdr:rowOff>
    </xdr:from>
    <xdr:to>
      <xdr:col>3</xdr:col>
      <xdr:colOff>2719104</xdr:colOff>
      <xdr:row>6</xdr:row>
      <xdr:rowOff>33162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13406" y="142874"/>
          <a:ext cx="2266667" cy="13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517071</xdr:colOff>
      <xdr:row>1</xdr:row>
      <xdr:rowOff>13607</xdr:rowOff>
    </xdr:from>
    <xdr:to>
      <xdr:col>30</xdr:col>
      <xdr:colOff>715453</xdr:colOff>
      <xdr:row>7</xdr:row>
      <xdr:rowOff>2547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98000" y="312964"/>
          <a:ext cx="2266667" cy="13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312962</xdr:colOff>
      <xdr:row>0</xdr:row>
      <xdr:rowOff>54428</xdr:rowOff>
    </xdr:from>
    <xdr:to>
      <xdr:col>11</xdr:col>
      <xdr:colOff>698682</xdr:colOff>
      <xdr:row>2</xdr:row>
      <xdr:rowOff>3507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2D190EDD-9647-4F2F-9F33-54FA145865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68605" y="54428"/>
          <a:ext cx="2816596" cy="54259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510260</xdr:colOff>
      <xdr:row>0</xdr:row>
      <xdr:rowOff>56696</xdr:rowOff>
    </xdr:from>
    <xdr:to>
      <xdr:col>16</xdr:col>
      <xdr:colOff>1048417</xdr:colOff>
      <xdr:row>0</xdr:row>
      <xdr:rowOff>599287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976D0F87-7F90-42EE-999E-6CED058D8A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60141" y="56696"/>
          <a:ext cx="2836252" cy="54259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ckwool-my.sharepoint.com/Users/lyukl/Desktop/PriceList_ROCKWOOL_ITI_RUS_2020.01.01%20&#1057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авление"/>
      <sheetName val="Плиты и маты"/>
      <sheetName val="Описание"/>
      <sheetName val="Цилиндры навивные"/>
      <sheetName val="Сопутствующая продукция"/>
      <sheetName val="Контакты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E83"/>
  <sheetViews>
    <sheetView tabSelected="1" view="pageBreakPreview" zoomScale="80" zoomScaleNormal="80" zoomScaleSheetLayoutView="80" workbookViewId="0">
      <selection activeCell="F8" sqref="F8"/>
    </sheetView>
  </sheetViews>
  <sheetFormatPr defaultRowHeight="12.75" x14ac:dyDescent="0.2"/>
  <cols>
    <col min="1" max="1" width="71.85546875" style="128" customWidth="1"/>
    <col min="2" max="2" width="83.42578125" style="128" customWidth="1"/>
    <col min="3" max="3" width="18.140625" style="128" customWidth="1"/>
    <col min="4" max="4" width="44.140625" style="128" customWidth="1"/>
    <col min="5" max="16384" width="9.140625" style="127"/>
  </cols>
  <sheetData>
    <row r="1" spans="1:5" ht="23.25" x14ac:dyDescent="0.35">
      <c r="A1" s="335" t="s">
        <v>46</v>
      </c>
      <c r="B1" s="335"/>
      <c r="C1" s="335"/>
      <c r="D1" s="335"/>
    </row>
    <row r="2" spans="1:5" ht="23.25" x14ac:dyDescent="0.35">
      <c r="A2" s="335" t="s">
        <v>45</v>
      </c>
      <c r="B2" s="335"/>
      <c r="C2" s="335"/>
      <c r="D2" s="335"/>
    </row>
    <row r="4" spans="1:5" ht="26.25" x14ac:dyDescent="0.2">
      <c r="A4" s="337" t="s">
        <v>228</v>
      </c>
      <c r="B4" s="337"/>
      <c r="C4" s="337"/>
      <c r="D4" s="337"/>
    </row>
    <row r="6" spans="1:5" ht="18.75" x14ac:dyDescent="0.2">
      <c r="A6" s="336" t="s">
        <v>2028</v>
      </c>
      <c r="B6" s="336"/>
      <c r="C6" s="336"/>
      <c r="D6" s="336"/>
    </row>
    <row r="9" spans="1:5" ht="13.5" thickBot="1" x14ac:dyDescent="0.25"/>
    <row r="10" spans="1:5" ht="24" thickBot="1" x14ac:dyDescent="0.4">
      <c r="A10" s="332" t="s">
        <v>60</v>
      </c>
      <c r="B10" s="333"/>
      <c r="C10" s="333"/>
      <c r="D10" s="334"/>
    </row>
    <row r="12" spans="1:5" ht="12" customHeight="1" thickBot="1" x14ac:dyDescent="0.25"/>
    <row r="13" spans="1:5" s="129" customFormat="1" ht="22.5" customHeight="1" thickBot="1" x14ac:dyDescent="0.4">
      <c r="A13" s="152" t="s">
        <v>240</v>
      </c>
      <c r="B13" s="153" t="s">
        <v>28</v>
      </c>
      <c r="C13" s="154"/>
      <c r="D13" s="154"/>
    </row>
    <row r="14" spans="1:5" s="130" customFormat="1" ht="15.75" customHeight="1" x14ac:dyDescent="0.25">
      <c r="A14" s="155" t="s">
        <v>242</v>
      </c>
      <c r="B14" s="156" t="s">
        <v>243</v>
      </c>
      <c r="C14" s="167" t="s">
        <v>59</v>
      </c>
      <c r="D14" s="169" t="s">
        <v>359</v>
      </c>
    </row>
    <row r="15" spans="1:5" s="130" customFormat="1" ht="15.75" customHeight="1" x14ac:dyDescent="0.25">
      <c r="A15" s="157" t="s">
        <v>242</v>
      </c>
      <c r="B15" s="158" t="s">
        <v>245</v>
      </c>
      <c r="C15" s="135" t="s">
        <v>59</v>
      </c>
      <c r="D15" s="170" t="s">
        <v>359</v>
      </c>
    </row>
    <row r="16" spans="1:5" s="132" customFormat="1" ht="15.75" x14ac:dyDescent="0.25">
      <c r="A16" s="157" t="s">
        <v>242</v>
      </c>
      <c r="B16" s="158" t="s">
        <v>246</v>
      </c>
      <c r="C16" s="168" t="s">
        <v>59</v>
      </c>
      <c r="D16" s="170" t="s">
        <v>359</v>
      </c>
      <c r="E16" s="131"/>
    </row>
    <row r="17" spans="1:4" s="130" customFormat="1" ht="15.75" customHeight="1" x14ac:dyDescent="0.25">
      <c r="A17" s="157" t="s">
        <v>242</v>
      </c>
      <c r="B17" s="158" t="s">
        <v>247</v>
      </c>
      <c r="C17" s="168" t="s">
        <v>59</v>
      </c>
      <c r="D17" s="170" t="s">
        <v>359</v>
      </c>
    </row>
    <row r="18" spans="1:4" s="130" customFormat="1" ht="15.75" customHeight="1" x14ac:dyDescent="0.25">
      <c r="A18" s="157" t="s">
        <v>242</v>
      </c>
      <c r="B18" s="158" t="s">
        <v>248</v>
      </c>
      <c r="C18" s="168" t="s">
        <v>59</v>
      </c>
      <c r="D18" s="170" t="s">
        <v>359</v>
      </c>
    </row>
    <row r="19" spans="1:4" s="130" customFormat="1" ht="15.75" customHeight="1" x14ac:dyDescent="0.25">
      <c r="A19" s="157" t="s">
        <v>242</v>
      </c>
      <c r="B19" s="158" t="s">
        <v>249</v>
      </c>
      <c r="C19" s="168" t="s">
        <v>59</v>
      </c>
      <c r="D19" s="170" t="s">
        <v>359</v>
      </c>
    </row>
    <row r="20" spans="1:4" s="130" customFormat="1" ht="15.75" customHeight="1" x14ac:dyDescent="0.25">
      <c r="A20" s="157" t="s">
        <v>242</v>
      </c>
      <c r="B20" s="158" t="s">
        <v>250</v>
      </c>
      <c r="C20" s="168" t="s">
        <v>59</v>
      </c>
      <c r="D20" s="170" t="s">
        <v>359</v>
      </c>
    </row>
    <row r="21" spans="1:4" s="130" customFormat="1" ht="15.75" customHeight="1" x14ac:dyDescent="0.25">
      <c r="A21" s="157" t="s">
        <v>242</v>
      </c>
      <c r="B21" s="158" t="s">
        <v>251</v>
      </c>
      <c r="C21" s="168" t="s">
        <v>59</v>
      </c>
      <c r="D21" s="170" t="s">
        <v>359</v>
      </c>
    </row>
    <row r="22" spans="1:4" s="130" customFormat="1" ht="15.75" customHeight="1" thickBot="1" x14ac:dyDescent="0.3">
      <c r="A22" s="159" t="s">
        <v>242</v>
      </c>
      <c r="B22" s="160" t="s">
        <v>252</v>
      </c>
      <c r="C22" s="261" t="s">
        <v>59</v>
      </c>
      <c r="D22" s="171" t="s">
        <v>359</v>
      </c>
    </row>
    <row r="23" spans="1:4" s="130" customFormat="1" ht="15.75" customHeight="1" x14ac:dyDescent="0.25">
      <c r="A23" s="172" t="s">
        <v>253</v>
      </c>
      <c r="B23" s="173" t="s">
        <v>364</v>
      </c>
      <c r="C23" s="174" t="s">
        <v>59</v>
      </c>
      <c r="D23" s="175" t="s">
        <v>359</v>
      </c>
    </row>
    <row r="24" spans="1:4" s="130" customFormat="1" ht="15.75" customHeight="1" thickBot="1" x14ac:dyDescent="0.3">
      <c r="A24" s="215" t="s">
        <v>253</v>
      </c>
      <c r="B24" s="216" t="s">
        <v>363</v>
      </c>
      <c r="C24" s="262" t="s">
        <v>59</v>
      </c>
      <c r="D24" s="263" t="s">
        <v>359</v>
      </c>
    </row>
    <row r="25" spans="1:4" s="130" customFormat="1" ht="15.75" customHeight="1" x14ac:dyDescent="0.25">
      <c r="A25" s="155" t="s">
        <v>257</v>
      </c>
      <c r="B25" s="156" t="s">
        <v>258</v>
      </c>
      <c r="C25" s="167" t="s">
        <v>59</v>
      </c>
      <c r="D25" s="169" t="s">
        <v>359</v>
      </c>
    </row>
    <row r="26" spans="1:4" s="130" customFormat="1" ht="15.75" customHeight="1" thickBot="1" x14ac:dyDescent="0.3">
      <c r="A26" s="159" t="s">
        <v>257</v>
      </c>
      <c r="B26" s="160" t="s">
        <v>261</v>
      </c>
      <c r="C26" s="261" t="s">
        <v>59</v>
      </c>
      <c r="D26" s="171" t="s">
        <v>359</v>
      </c>
    </row>
    <row r="27" spans="1:4" s="130" customFormat="1" ht="15.75" customHeight="1" x14ac:dyDescent="0.25">
      <c r="A27" s="172" t="s">
        <v>262</v>
      </c>
      <c r="B27" s="173" t="s">
        <v>263</v>
      </c>
      <c r="C27" s="174" t="s">
        <v>59</v>
      </c>
      <c r="D27" s="175" t="s">
        <v>359</v>
      </c>
    </row>
    <row r="28" spans="1:4" s="130" customFormat="1" ht="15.75" customHeight="1" thickBot="1" x14ac:dyDescent="0.3">
      <c r="A28" s="215" t="s">
        <v>262</v>
      </c>
      <c r="B28" s="216" t="s">
        <v>266</v>
      </c>
      <c r="C28" s="262" t="s">
        <v>59</v>
      </c>
      <c r="D28" s="263" t="s">
        <v>359</v>
      </c>
    </row>
    <row r="29" spans="1:4" s="130" customFormat="1" ht="15.75" customHeight="1" thickBot="1" x14ac:dyDescent="0.3">
      <c r="A29" s="267" t="s">
        <v>267</v>
      </c>
      <c r="B29" s="264" t="s">
        <v>268</v>
      </c>
      <c r="C29" s="265" t="s">
        <v>59</v>
      </c>
      <c r="D29" s="266" t="s">
        <v>359</v>
      </c>
    </row>
    <row r="30" spans="1:4" s="130" customFormat="1" ht="15.75" customHeight="1" x14ac:dyDescent="0.25">
      <c r="A30" s="172" t="s">
        <v>269</v>
      </c>
      <c r="B30" s="173" t="s">
        <v>270</v>
      </c>
      <c r="C30" s="174" t="s">
        <v>59</v>
      </c>
      <c r="D30" s="175" t="s">
        <v>359</v>
      </c>
    </row>
    <row r="31" spans="1:4" s="130" customFormat="1" ht="15.75" customHeight="1" x14ac:dyDescent="0.25">
      <c r="A31" s="157" t="s">
        <v>269</v>
      </c>
      <c r="B31" s="158" t="s">
        <v>273</v>
      </c>
      <c r="C31" s="168" t="s">
        <v>59</v>
      </c>
      <c r="D31" s="170" t="s">
        <v>359</v>
      </c>
    </row>
    <row r="32" spans="1:4" s="130" customFormat="1" ht="15.75" customHeight="1" x14ac:dyDescent="0.25">
      <c r="A32" s="157" t="s">
        <v>269</v>
      </c>
      <c r="B32" s="158" t="s">
        <v>274</v>
      </c>
      <c r="C32" s="168" t="s">
        <v>59</v>
      </c>
      <c r="D32" s="170" t="s">
        <v>359</v>
      </c>
    </row>
    <row r="33" spans="1:4" s="130" customFormat="1" ht="15.75" customHeight="1" x14ac:dyDescent="0.25">
      <c r="A33" s="157" t="s">
        <v>269</v>
      </c>
      <c r="B33" s="158" t="s">
        <v>276</v>
      </c>
      <c r="C33" s="168" t="s">
        <v>59</v>
      </c>
      <c r="D33" s="170" t="s">
        <v>359</v>
      </c>
    </row>
    <row r="34" spans="1:4" s="130" customFormat="1" ht="15.75" customHeight="1" x14ac:dyDescent="0.25">
      <c r="A34" s="157" t="s">
        <v>269</v>
      </c>
      <c r="B34" s="158" t="s">
        <v>277</v>
      </c>
      <c r="C34" s="168" t="s">
        <v>59</v>
      </c>
      <c r="D34" s="170" t="s">
        <v>359</v>
      </c>
    </row>
    <row r="35" spans="1:4" s="130" customFormat="1" ht="15.75" customHeight="1" x14ac:dyDescent="0.25">
      <c r="A35" s="157" t="s">
        <v>269</v>
      </c>
      <c r="B35" s="158" t="s">
        <v>279</v>
      </c>
      <c r="C35" s="168" t="s">
        <v>59</v>
      </c>
      <c r="D35" s="170" t="s">
        <v>359</v>
      </c>
    </row>
    <row r="36" spans="1:4" s="130" customFormat="1" ht="15.75" customHeight="1" x14ac:dyDescent="0.25">
      <c r="A36" s="157" t="s">
        <v>269</v>
      </c>
      <c r="B36" s="158" t="s">
        <v>280</v>
      </c>
      <c r="C36" s="168" t="s">
        <v>59</v>
      </c>
      <c r="D36" s="170" t="s">
        <v>359</v>
      </c>
    </row>
    <row r="37" spans="1:4" s="130" customFormat="1" ht="15.75" customHeight="1" x14ac:dyDescent="0.25">
      <c r="A37" s="157" t="s">
        <v>269</v>
      </c>
      <c r="B37" s="158" t="s">
        <v>282</v>
      </c>
      <c r="C37" s="168" t="s">
        <v>59</v>
      </c>
      <c r="D37" s="170" t="s">
        <v>359</v>
      </c>
    </row>
    <row r="38" spans="1:4" s="130" customFormat="1" ht="15.75" customHeight="1" x14ac:dyDescent="0.25">
      <c r="A38" s="157" t="s">
        <v>269</v>
      </c>
      <c r="B38" s="158" t="s">
        <v>283</v>
      </c>
      <c r="C38" s="168" t="s">
        <v>59</v>
      </c>
      <c r="D38" s="170" t="s">
        <v>359</v>
      </c>
    </row>
    <row r="39" spans="1:4" s="130" customFormat="1" ht="15.75" customHeight="1" thickBot="1" x14ac:dyDescent="0.3">
      <c r="A39" s="215" t="s">
        <v>269</v>
      </c>
      <c r="B39" s="216" t="s">
        <v>285</v>
      </c>
      <c r="C39" s="262" t="s">
        <v>59</v>
      </c>
      <c r="D39" s="263" t="s">
        <v>359</v>
      </c>
    </row>
    <row r="40" spans="1:4" s="130" customFormat="1" ht="15.75" customHeight="1" x14ac:dyDescent="0.25">
      <c r="A40" s="155" t="s">
        <v>287</v>
      </c>
      <c r="B40" s="156" t="s">
        <v>288</v>
      </c>
      <c r="C40" s="167" t="s">
        <v>59</v>
      </c>
      <c r="D40" s="169" t="s">
        <v>359</v>
      </c>
    </row>
    <row r="41" spans="1:4" s="130" customFormat="1" ht="15.75" customHeight="1" x14ac:dyDescent="0.25">
      <c r="A41" s="157" t="s">
        <v>287</v>
      </c>
      <c r="B41" s="158" t="s">
        <v>291</v>
      </c>
      <c r="C41" s="168" t="s">
        <v>59</v>
      </c>
      <c r="D41" s="170" t="s">
        <v>359</v>
      </c>
    </row>
    <row r="42" spans="1:4" s="130" customFormat="1" ht="15.75" customHeight="1" x14ac:dyDescent="0.25">
      <c r="A42" s="157" t="s">
        <v>287</v>
      </c>
      <c r="B42" s="158" t="s">
        <v>293</v>
      </c>
      <c r="C42" s="168" t="s">
        <v>59</v>
      </c>
      <c r="D42" s="170" t="s">
        <v>359</v>
      </c>
    </row>
    <row r="43" spans="1:4" s="130" customFormat="1" ht="15.75" customHeight="1" thickBot="1" x14ac:dyDescent="0.3">
      <c r="A43" s="159" t="s">
        <v>287</v>
      </c>
      <c r="B43" s="160" t="s">
        <v>296</v>
      </c>
      <c r="C43" s="261" t="s">
        <v>59</v>
      </c>
      <c r="D43" s="171" t="s">
        <v>359</v>
      </c>
    </row>
    <row r="44" spans="1:4" s="130" customFormat="1" ht="15.75" customHeight="1" x14ac:dyDescent="0.25">
      <c r="A44" s="172" t="s">
        <v>298</v>
      </c>
      <c r="B44" s="173" t="s">
        <v>299</v>
      </c>
      <c r="C44" s="174" t="s">
        <v>59</v>
      </c>
      <c r="D44" s="175" t="s">
        <v>359</v>
      </c>
    </row>
    <row r="45" spans="1:4" s="130" customFormat="1" ht="15.75" customHeight="1" thickBot="1" x14ac:dyDescent="0.3">
      <c r="A45" s="159" t="s">
        <v>298</v>
      </c>
      <c r="B45" s="160" t="s">
        <v>300</v>
      </c>
      <c r="C45" s="261" t="s">
        <v>59</v>
      </c>
      <c r="D45" s="171" t="s">
        <v>359</v>
      </c>
    </row>
    <row r="47" spans="1:4" ht="12" customHeight="1" x14ac:dyDescent="0.2"/>
    <row r="48" spans="1:4" ht="12" customHeight="1" thickBot="1" x14ac:dyDescent="0.25"/>
    <row r="49" spans="1:4" s="129" customFormat="1" ht="22.5" customHeight="1" thickBot="1" x14ac:dyDescent="0.4">
      <c r="A49" s="152" t="s">
        <v>227</v>
      </c>
      <c r="B49" s="153" t="s">
        <v>28</v>
      </c>
      <c r="C49" s="154"/>
      <c r="D49" s="154"/>
    </row>
    <row r="50" spans="1:4" ht="15.75" x14ac:dyDescent="0.2">
      <c r="A50" s="155" t="s">
        <v>302</v>
      </c>
      <c r="B50" s="156" t="s">
        <v>303</v>
      </c>
      <c r="C50" s="133" t="s">
        <v>59</v>
      </c>
      <c r="D50" s="169" t="s">
        <v>359</v>
      </c>
    </row>
    <row r="51" spans="1:4" ht="15.75" x14ac:dyDescent="0.2">
      <c r="A51" s="157" t="s">
        <v>302</v>
      </c>
      <c r="B51" s="158" t="s">
        <v>308</v>
      </c>
      <c r="C51" s="134" t="s">
        <v>59</v>
      </c>
      <c r="D51" s="170" t="s">
        <v>359</v>
      </c>
    </row>
    <row r="52" spans="1:4" ht="16.5" thickBot="1" x14ac:dyDescent="0.25">
      <c r="A52" s="159" t="s">
        <v>302</v>
      </c>
      <c r="B52" s="160" t="s">
        <v>309</v>
      </c>
      <c r="C52" s="166" t="s">
        <v>59</v>
      </c>
      <c r="D52" s="171" t="s">
        <v>359</v>
      </c>
    </row>
    <row r="53" spans="1:4" ht="15.75" x14ac:dyDescent="0.25">
      <c r="A53" s="161"/>
      <c r="B53" s="161"/>
      <c r="C53" s="161"/>
      <c r="D53" s="161"/>
    </row>
    <row r="54" spans="1:4" ht="15.75" x14ac:dyDescent="0.25">
      <c r="A54" s="161"/>
      <c r="B54" s="161"/>
      <c r="C54" s="161"/>
      <c r="D54" s="161"/>
    </row>
    <row r="55" spans="1:4" ht="16.5" thickBot="1" x14ac:dyDescent="0.3">
      <c r="A55" s="161"/>
      <c r="B55" s="161"/>
      <c r="C55" s="161"/>
      <c r="D55" s="161"/>
    </row>
    <row r="56" spans="1:4" ht="24" thickBot="1" x14ac:dyDescent="0.4">
      <c r="A56" s="332" t="s">
        <v>61</v>
      </c>
      <c r="B56" s="333"/>
      <c r="C56" s="333"/>
      <c r="D56" s="334"/>
    </row>
    <row r="57" spans="1:4" ht="15.75" x14ac:dyDescent="0.25">
      <c r="A57" s="161"/>
      <c r="B57" s="161"/>
      <c r="C57" s="161"/>
      <c r="D57" s="161"/>
    </row>
    <row r="58" spans="1:4" ht="12" customHeight="1" thickBot="1" x14ac:dyDescent="0.3">
      <c r="A58" s="161"/>
      <c r="B58" s="161"/>
      <c r="C58" s="161"/>
      <c r="D58" s="161"/>
    </row>
    <row r="59" spans="1:4" s="129" customFormat="1" ht="22.5" customHeight="1" thickBot="1" x14ac:dyDescent="0.4">
      <c r="A59" s="162" t="s">
        <v>29</v>
      </c>
      <c r="B59" s="163" t="s">
        <v>28</v>
      </c>
      <c r="C59" s="154"/>
      <c r="D59" s="154"/>
    </row>
    <row r="60" spans="1:4" s="130" customFormat="1" ht="15.75" customHeight="1" x14ac:dyDescent="0.25">
      <c r="A60" s="155" t="s">
        <v>76</v>
      </c>
      <c r="B60" s="156" t="s">
        <v>77</v>
      </c>
      <c r="C60" s="225" t="s">
        <v>59</v>
      </c>
      <c r="D60" s="154"/>
    </row>
    <row r="61" spans="1:4" s="130" customFormat="1" ht="15.75" customHeight="1" x14ac:dyDescent="0.25">
      <c r="A61" s="157" t="s">
        <v>76</v>
      </c>
      <c r="B61" s="158" t="s">
        <v>91</v>
      </c>
      <c r="C61" s="226" t="s">
        <v>59</v>
      </c>
      <c r="D61" s="154"/>
    </row>
    <row r="62" spans="1:4" s="130" customFormat="1" ht="15.75" customHeight="1" thickBot="1" x14ac:dyDescent="0.3">
      <c r="A62" s="215" t="s">
        <v>76</v>
      </c>
      <c r="B62" s="216" t="s">
        <v>94</v>
      </c>
      <c r="C62" s="228" t="s">
        <v>59</v>
      </c>
      <c r="D62" s="154"/>
    </row>
    <row r="63" spans="1:4" s="130" customFormat="1" ht="15.75" customHeight="1" x14ac:dyDescent="0.25">
      <c r="A63" s="155" t="s">
        <v>103</v>
      </c>
      <c r="B63" s="156" t="s">
        <v>104</v>
      </c>
      <c r="C63" s="225" t="s">
        <v>59</v>
      </c>
      <c r="D63" s="154"/>
    </row>
    <row r="64" spans="1:4" s="130" customFormat="1" ht="15.75" customHeight="1" thickBot="1" x14ac:dyDescent="0.3">
      <c r="A64" s="159" t="s">
        <v>103</v>
      </c>
      <c r="B64" s="160" t="s">
        <v>107</v>
      </c>
      <c r="C64" s="227" t="s">
        <v>59</v>
      </c>
      <c r="D64" s="154"/>
    </row>
    <row r="65" spans="1:5" s="130" customFormat="1" ht="15.75" customHeight="1" x14ac:dyDescent="0.25">
      <c r="A65" s="172" t="s">
        <v>110</v>
      </c>
      <c r="B65" s="173" t="s">
        <v>111</v>
      </c>
      <c r="C65" s="229" t="s">
        <v>59</v>
      </c>
      <c r="D65" s="154"/>
    </row>
    <row r="66" spans="1:5" s="130" customFormat="1" ht="15.75" customHeight="1" x14ac:dyDescent="0.25">
      <c r="A66" s="157" t="s">
        <v>110</v>
      </c>
      <c r="B66" s="158" t="s">
        <v>114</v>
      </c>
      <c r="C66" s="226" t="s">
        <v>59</v>
      </c>
      <c r="D66" s="154"/>
    </row>
    <row r="67" spans="1:5" s="130" customFormat="1" ht="15.75" customHeight="1" x14ac:dyDescent="0.25">
      <c r="A67" s="157" t="s">
        <v>110</v>
      </c>
      <c r="B67" s="158" t="s">
        <v>127</v>
      </c>
      <c r="C67" s="226" t="s">
        <v>59</v>
      </c>
      <c r="D67" s="154"/>
    </row>
    <row r="68" spans="1:5" s="130" customFormat="1" ht="15.75" customHeight="1" x14ac:dyDescent="0.25">
      <c r="A68" s="157" t="s">
        <v>110</v>
      </c>
      <c r="B68" s="158" t="s">
        <v>140</v>
      </c>
      <c r="C68" s="226" t="s">
        <v>59</v>
      </c>
      <c r="D68" s="154"/>
    </row>
    <row r="69" spans="1:5" s="130" customFormat="1" ht="15.75" customHeight="1" thickBot="1" x14ac:dyDescent="0.3">
      <c r="A69" s="215" t="s">
        <v>110</v>
      </c>
      <c r="B69" s="216" t="s">
        <v>147</v>
      </c>
      <c r="C69" s="228" t="s">
        <v>59</v>
      </c>
      <c r="D69" s="154"/>
    </row>
    <row r="70" spans="1:5" s="130" customFormat="1" ht="15.75" customHeight="1" x14ac:dyDescent="0.25">
      <c r="A70" s="155" t="s">
        <v>152</v>
      </c>
      <c r="B70" s="156" t="s">
        <v>153</v>
      </c>
      <c r="C70" s="225" t="s">
        <v>59</v>
      </c>
      <c r="D70" s="154"/>
    </row>
    <row r="71" spans="1:5" s="130" customFormat="1" ht="15.75" customHeight="1" x14ac:dyDescent="0.25">
      <c r="A71" s="157" t="s">
        <v>152</v>
      </c>
      <c r="B71" s="158" t="s">
        <v>174</v>
      </c>
      <c r="C71" s="226" t="s">
        <v>59</v>
      </c>
      <c r="D71" s="154"/>
    </row>
    <row r="72" spans="1:5" s="130" customFormat="1" ht="15.75" customHeight="1" x14ac:dyDescent="0.25">
      <c r="A72" s="157" t="s">
        <v>152</v>
      </c>
      <c r="B72" s="158" t="s">
        <v>193</v>
      </c>
      <c r="C72" s="226" t="s">
        <v>59</v>
      </c>
      <c r="D72" s="154"/>
    </row>
    <row r="73" spans="1:5" s="132" customFormat="1" ht="15.75" customHeight="1" x14ac:dyDescent="0.25">
      <c r="A73" s="157" t="s">
        <v>152</v>
      </c>
      <c r="B73" s="158" t="s">
        <v>195</v>
      </c>
      <c r="C73" s="226" t="s">
        <v>59</v>
      </c>
      <c r="D73" s="154"/>
      <c r="E73" s="131"/>
    </row>
    <row r="74" spans="1:5" s="132" customFormat="1" ht="15.75" customHeight="1" thickBot="1" x14ac:dyDescent="0.3">
      <c r="A74" s="159" t="s">
        <v>152</v>
      </c>
      <c r="B74" s="160" t="s">
        <v>241</v>
      </c>
      <c r="C74" s="227" t="s">
        <v>59</v>
      </c>
      <c r="D74" s="154"/>
      <c r="E74" s="131"/>
    </row>
    <row r="75" spans="1:5" ht="15.75" x14ac:dyDescent="0.25">
      <c r="A75" s="161"/>
      <c r="B75" s="161"/>
      <c r="C75" s="154"/>
      <c r="D75" s="154"/>
    </row>
    <row r="76" spans="1:5" ht="15.75" x14ac:dyDescent="0.25">
      <c r="A76" s="161"/>
      <c r="B76" s="161"/>
      <c r="C76" s="161"/>
      <c r="D76" s="164"/>
    </row>
    <row r="77" spans="1:5" ht="15.75" x14ac:dyDescent="0.25">
      <c r="A77" s="161"/>
      <c r="B77" s="161"/>
      <c r="C77" s="161"/>
      <c r="D77" s="165"/>
    </row>
    <row r="78" spans="1:5" ht="15.75" x14ac:dyDescent="0.25">
      <c r="A78" s="161"/>
      <c r="B78" s="161"/>
      <c r="C78" s="161"/>
      <c r="D78" s="165"/>
    </row>
    <row r="79" spans="1:5" ht="15.75" x14ac:dyDescent="0.25">
      <c r="A79" s="161"/>
      <c r="B79" s="161"/>
      <c r="C79" s="161"/>
      <c r="D79" s="165"/>
    </row>
    <row r="80" spans="1:5" ht="15.75" x14ac:dyDescent="0.25">
      <c r="A80" s="161"/>
      <c r="B80" s="161"/>
      <c r="C80" s="161"/>
      <c r="D80" s="165"/>
    </row>
    <row r="81" spans="1:4" ht="15.75" x14ac:dyDescent="0.25">
      <c r="A81" s="161"/>
      <c r="B81" s="161"/>
      <c r="C81" s="161"/>
      <c r="D81" s="165"/>
    </row>
    <row r="83" spans="1:4" x14ac:dyDescent="0.2">
      <c r="D83" s="270"/>
    </row>
  </sheetData>
  <mergeCells count="6">
    <mergeCell ref="A10:D10"/>
    <mergeCell ref="A56:D56"/>
    <mergeCell ref="A1:D1"/>
    <mergeCell ref="A2:D2"/>
    <mergeCell ref="A6:D6"/>
    <mergeCell ref="A4:D4"/>
  </mergeCells>
  <hyperlinks>
    <hyperlink ref="C36" location="'Маты и плиты'!B179" display="Прайс-лист"/>
    <hyperlink ref="C37" location="'Маты и плиты'!B182" display="Прайс-лист"/>
    <hyperlink ref="C38" location="'Маты и плиты'!B185" display="Прайс-лист"/>
    <hyperlink ref="C39" location="'Маты и плиты'!B188" display="Прайс-лист"/>
    <hyperlink ref="C40" location="'Маты и плиты'!B191" display="Прайс-лист"/>
    <hyperlink ref="C41" location="'Маты и плиты'!B194" display="Прайс-лист"/>
    <hyperlink ref="C42" location="'Маты и плиты'!B197" display="Прайс-лист"/>
    <hyperlink ref="C43" location="'Маты и плиты'!B199" display="Прайс-лист"/>
    <hyperlink ref="C44" location="'Маты и плиты'!B201" display="Прайс-лист"/>
    <hyperlink ref="C45" location="'Маты и плиты'!B206" display="Прайс-лист"/>
    <hyperlink ref="C14" location="'Маты и плиты'!B21" display="Прайс-лист"/>
    <hyperlink ref="C15" location="'Маты и плиты'!B30" display="Прайс-лист"/>
    <hyperlink ref="C16" location="'Маты и плиты'!B39" display="Прайс-лист"/>
    <hyperlink ref="C18" location="'Маты и плиты'!B57" display="Прайс-лист"/>
    <hyperlink ref="C19" location="'Маты и плиты'!B66" display="Прайс-лист"/>
    <hyperlink ref="C20" location="'Маты и плиты'!B75" display="Прайс-лист"/>
    <hyperlink ref="C21" location="'Маты и плиты'!B84" display="Прайс-лист"/>
    <hyperlink ref="C22" location="'Маты и плиты'!B92" display="Прайс-лист"/>
    <hyperlink ref="C23" location="'Маты и плиты'!B98" display="Прайс-лист"/>
    <hyperlink ref="C24" location="'Маты и плиты'!B106" display="Прайс-лист"/>
    <hyperlink ref="C25" location="'Маты и плиты'!B110" display="Прайс-лист"/>
    <hyperlink ref="C17" location="'Маты и плиты'!B48" display="Прайс-лист"/>
    <hyperlink ref="C26" location="'Маты и плиты'!B115" display="Прайс-лист"/>
    <hyperlink ref="C27" location="'Маты и плиты'!B120" display="Прайс-лист"/>
    <hyperlink ref="C28" location="'Маты и плиты'!B138" display="Прайс-лист"/>
    <hyperlink ref="C29" location="'Маты и плиты'!B151" display="Прайс-лист"/>
    <hyperlink ref="C30" location="'Маты и плиты'!B161" display="Прайс-лист"/>
    <hyperlink ref="C31" location="'Маты и плиты'!B164" display="Прайс-лист"/>
    <hyperlink ref="C32" location="'Маты и плиты'!B167" display="Прайс-лист"/>
    <hyperlink ref="C33" location="'Маты и плиты'!B170" display="Прайс-лист"/>
    <hyperlink ref="C34" location="'Маты и плиты'!B173" display="Прайс-лист"/>
    <hyperlink ref="C35" location="'Маты и плиты'!B176" display="Прайс-лист"/>
    <hyperlink ref="C63" location="'Сопутствующая продукция'!B28" display="Прайс-лист"/>
    <hyperlink ref="C64" location="'Сопутствующая продукция'!B29" display="Прайс-лист"/>
    <hyperlink ref="C65" location="'Сопутствующая продукция'!B30" display="Прайс-лист"/>
    <hyperlink ref="C66" location="'Сопутствующая продукция'!B31" display="Прайс-лист"/>
    <hyperlink ref="C67" location="'Сопутствующая продукция'!B37" display="Прайс-лист"/>
    <hyperlink ref="C68" location="'Сопутствующая продукция'!B43" display="Прайс-лист"/>
    <hyperlink ref="C69" location="'Сопутствующая продукция'!B46" display="Прайс-лист"/>
    <hyperlink ref="C70" location="'Сопутствующая продукция'!B48" display="Прайс-лист"/>
    <hyperlink ref="C71" location="'Сопутствующая продукция'!B58" display="Прайс-лист"/>
    <hyperlink ref="C72" location="'Сопутствующая продукция'!B67" display="Прайс-лист"/>
    <hyperlink ref="C73" location="'Сопутствующая продукция'!B68" display="Прайс-лист"/>
    <hyperlink ref="C74" location="'Сопутствующая продукция'!B77" display="Прайс-лист"/>
    <hyperlink ref="D14" location="'Возможности пр-ва'!B14" display="Описание, возможности пр-ва, мин.заказ"/>
    <hyperlink ref="D15" location="'Возможности пр-ва'!B15" display="Описание, возможности пр-ва, мин.заказ"/>
    <hyperlink ref="D16" location="'Возможности пр-ва'!B16" display="Описание, возможности пр-ва, мин.заказ"/>
    <hyperlink ref="D18" location="'Возможности пр-ва'!B18" display="Описание, возможности пр-ва, мин.заказ"/>
    <hyperlink ref="D19" location="'Возможности пр-ва'!B19" display="Описание, возможности пр-ва, мин.заказ"/>
    <hyperlink ref="D20" location="'Возможности пр-ва'!B20" display="Описание, возможности пр-ва, мин.заказ"/>
    <hyperlink ref="D21" location="'Возможности пр-ва'!B21" display="Описание, возможности пр-ва, мин.заказ"/>
    <hyperlink ref="D22" location="'Возможности пр-ва'!B22" display="Описание, возможности пр-ва, мин.заказ"/>
    <hyperlink ref="D23" location="'Возможности пр-ва'!B23" display="Описание, возможности пр-ва, мин.заказ"/>
    <hyperlink ref="D24" location="'Возможности пр-ва'!B24" display="Описание, возможности пр-ва, мин.заказ"/>
    <hyperlink ref="D25" location="'Возможности пр-ва'!B25" display="Описание, возможности пр-ва, мин.заказ"/>
    <hyperlink ref="D17" location="'Возможности пр-ва'!B17" display="Описание, возможности пр-ва, мин.заказ"/>
    <hyperlink ref="D26" location="'Возможности пр-ва'!B26" display="Описание, возможности пр-ва, мин.заказ"/>
    <hyperlink ref="D27" location="'Возможности пр-ва'!B27" display="Описание, возможности пр-ва, мин.заказ"/>
    <hyperlink ref="D28" location="'Возможности пр-ва'!B28" display="Описание, возможности пр-ва, мин.заказ"/>
    <hyperlink ref="D29" location="'Возможности пр-ва'!B29" display="Описание, возможности пр-ва, мин.заказ"/>
    <hyperlink ref="D30" location="'Возможности пр-ва'!B30" display="Описание, возможности пр-ва, мин.заказ"/>
    <hyperlink ref="D31" location="'Возможности пр-ва'!B31" display="Описание, возможности пр-ва, мин.заказ"/>
    <hyperlink ref="D32" location="'Возможности пр-ва'!B32" display="Описание, возможности пр-ва, мин.заказ"/>
    <hyperlink ref="D33" location="'Возможности пр-ва'!B33" display="Описание, возможности пр-ва, мин.заказ"/>
    <hyperlink ref="D34" location="'Возможности пр-ва'!B34" display="Описание, возможности пр-ва, мин.заказ"/>
    <hyperlink ref="D35" location="'Возможности пр-ва'!B35" display="Описание, возможности пр-ва, мин.заказ"/>
    <hyperlink ref="D36" location="'Возможности пр-ва'!B36" display="Описание, возможности пр-ва, мин.заказ"/>
    <hyperlink ref="D37" location="'Возможности пр-ва'!B37" display="Описание, возможности пр-ва, мин.заказ"/>
    <hyperlink ref="D38" location="'Возможности пр-ва'!B38" display="Описание, возможности пр-ва, мин.заказ"/>
    <hyperlink ref="D39" location="'Возможности пр-ва'!B39" display="Описание, возможности пр-ва, мин.заказ"/>
    <hyperlink ref="D40" location="'Возможности пр-ва'!B40" display="Описание, возможности пр-ва, мин.заказ"/>
    <hyperlink ref="D41" location="'Возможности пр-ва'!B41" display="Описание, возможности пр-ва, мин.заказ"/>
    <hyperlink ref="D42" location="'Возможности пр-ва'!B42" display="Описание, возможности пр-ва, мин.заказ"/>
    <hyperlink ref="D43" location="'Возможности пр-ва'!B43" display="Описание, возможности пр-ва, мин.заказ"/>
    <hyperlink ref="D44" location="'Возможности пр-ва'!B44" display="Описание, возможности пр-ва, мин.заказ"/>
    <hyperlink ref="D45" location="'Возможности пр-ва'!B45" display="Описание, возможности пр-ва, мин.заказ"/>
    <hyperlink ref="C52" location="'Цилиндры навивные'!B459" display="Прайс-лист"/>
    <hyperlink ref="C51" location="'Цилиндры навивные'!B238" display="Прайс-лист"/>
    <hyperlink ref="C50" location="'Цилиндры навивные'!B17" display="Прайс-лист"/>
    <hyperlink ref="C60" location="'Сопутствующая продукция'!B17" display="Прайс-лист"/>
    <hyperlink ref="C61" location="'Сопутствующая продукция'!B23" display="Прайс-лист"/>
    <hyperlink ref="C62" location="'Сопутствующая продукция'!B24" display="Прайс-лист"/>
    <hyperlink ref="D50" location="'Возможности пр-ва'!B46" display="Описание, возможности пр-ва, мин.заказ"/>
    <hyperlink ref="D51" location="'Возможности пр-ва'!B47" display="Описание, возможности пр-ва, мин.заказ"/>
    <hyperlink ref="D52" location="'Возможности пр-ва'!B48" display="Описание, возможности пр-ва, мин.заказ"/>
  </hyperlinks>
  <pageMargins left="0.7" right="0.7" top="0.75" bottom="0.75" header="0.3" footer="0.3"/>
  <pageSetup paperSize="9" scale="40" orientation="portrait" r:id="rId1"/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13"/>
  <sheetViews>
    <sheetView view="pageBreakPreview" zoomScale="70" zoomScaleNormal="70" zoomScaleSheetLayoutView="70" workbookViewId="0">
      <pane xSplit="6" ySplit="20" topLeftCell="G21" activePane="bottomRight" state="frozen"/>
      <selection activeCell="A4" sqref="A4:L4"/>
      <selection pane="topRight" activeCell="A4" sqref="A4:L4"/>
      <selection pane="bottomLeft" activeCell="A4" sqref="A4:L4"/>
      <selection pane="bottomRight" activeCell="A4" sqref="A4:AE4"/>
    </sheetView>
  </sheetViews>
  <sheetFormatPr defaultRowHeight="15" outlineLevelCol="1" x14ac:dyDescent="0.25"/>
  <cols>
    <col min="1" max="1" width="51.28515625" style="1" customWidth="1"/>
    <col min="2" max="2" width="34.28515625" style="1" customWidth="1"/>
    <col min="3" max="4" width="10.5703125" style="1" customWidth="1"/>
    <col min="5" max="5" width="12.42578125" style="1" customWidth="1"/>
    <col min="6" max="6" width="12.28515625" style="1" customWidth="1"/>
    <col min="7" max="7" width="93.7109375" style="1" customWidth="1"/>
    <col min="8" max="8" width="14.85546875" style="6" customWidth="1"/>
    <col min="9" max="14" width="7.5703125" style="1" hidden="1" customWidth="1" outlineLevel="1"/>
    <col min="15" max="15" width="11.28515625" style="1" customWidth="1" collapsed="1"/>
    <col min="16" max="16" width="12.28515625" style="2" customWidth="1"/>
    <col min="17" max="17" width="12.28515625" style="4" customWidth="1"/>
    <col min="18" max="18" width="12.28515625" style="2" customWidth="1"/>
    <col min="19" max="19" width="13.42578125" style="5" hidden="1" customWidth="1" outlineLevel="1"/>
    <col min="20" max="20" width="13.42578125" style="2" hidden="1" customWidth="1" outlineLevel="1"/>
    <col min="21" max="21" width="13.42578125" style="4" hidden="1" customWidth="1" outlineLevel="1"/>
    <col min="22" max="22" width="13.42578125" style="2" hidden="1" customWidth="1" outlineLevel="1"/>
    <col min="23" max="23" width="10" style="1" customWidth="1" collapsed="1"/>
    <col min="24" max="24" width="10.28515625" style="3" customWidth="1"/>
    <col min="25" max="25" width="11.28515625" style="3" hidden="1" customWidth="1" outlineLevel="1"/>
    <col min="26" max="26" width="11.7109375" style="4" hidden="1" customWidth="1" outlineLevel="1"/>
    <col min="27" max="27" width="11.28515625" style="3" hidden="1" customWidth="1" outlineLevel="1"/>
    <col min="28" max="28" width="15.42578125" style="2" customWidth="1" collapsed="1"/>
    <col min="29" max="31" width="15.42578125" style="2" customWidth="1"/>
    <col min="32" max="32" width="7.85546875" style="1" customWidth="1"/>
    <col min="33" max="33" width="9.85546875" style="1" customWidth="1"/>
    <col min="34" max="35" width="7.85546875" style="1" customWidth="1"/>
    <col min="36" max="36" width="7.85546875" style="1" bestFit="1" customWidth="1"/>
    <col min="37" max="38" width="9.140625" style="1"/>
    <col min="39" max="39" width="12.42578125" style="1" bestFit="1" customWidth="1"/>
    <col min="40" max="40" width="12.5703125" style="1" hidden="1" customWidth="1"/>
    <col min="41" max="41" width="12.42578125" style="1" hidden="1" customWidth="1"/>
    <col min="42" max="16384" width="9.140625" style="1"/>
  </cols>
  <sheetData>
    <row r="1" spans="1:31" ht="23.25" x14ac:dyDescent="0.35">
      <c r="A1" s="338" t="s">
        <v>46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8"/>
    </row>
    <row r="2" spans="1:31" ht="23.25" x14ac:dyDescent="0.35">
      <c r="A2" s="338" t="s">
        <v>45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A2" s="338"/>
      <c r="AB2" s="338"/>
      <c r="AC2" s="338"/>
      <c r="AD2" s="338"/>
      <c r="AE2" s="338"/>
    </row>
    <row r="3" spans="1:31" ht="12.75" customHeight="1" x14ac:dyDescent="0.2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</row>
    <row r="4" spans="1:31" ht="28.5" x14ac:dyDescent="0.25">
      <c r="A4" s="353" t="s">
        <v>2019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353"/>
      <c r="V4" s="353"/>
      <c r="W4" s="353"/>
      <c r="X4" s="353"/>
      <c r="Y4" s="353"/>
      <c r="Z4" s="353"/>
      <c r="AA4" s="353"/>
      <c r="AB4" s="353"/>
      <c r="AC4" s="353"/>
      <c r="AD4" s="353"/>
      <c r="AE4" s="353"/>
    </row>
    <row r="5" spans="1:31" ht="12.75" customHeight="1" x14ac:dyDescent="0.25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</row>
    <row r="6" spans="1:31" ht="18.75" x14ac:dyDescent="0.25">
      <c r="A6" s="336" t="str">
        <f>Оглавление!A6</f>
        <v xml:space="preserve"> от 1 июня 2020 года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6"/>
      <c r="W6" s="336"/>
      <c r="X6" s="336"/>
      <c r="Y6" s="336"/>
      <c r="Z6" s="336"/>
      <c r="AA6" s="336"/>
      <c r="AB6" s="336"/>
      <c r="AC6" s="336"/>
      <c r="AD6" s="336"/>
      <c r="AE6" s="336"/>
    </row>
    <row r="7" spans="1:31" ht="12.75" customHeight="1" x14ac:dyDescent="0.25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100"/>
      <c r="T7" s="96"/>
      <c r="U7" s="98"/>
      <c r="V7" s="96"/>
      <c r="W7" s="99"/>
      <c r="X7" s="97"/>
      <c r="Y7" s="97"/>
      <c r="Z7" s="98"/>
      <c r="AA7" s="97"/>
      <c r="AB7" s="96"/>
      <c r="AC7" s="96"/>
      <c r="AD7" s="96"/>
      <c r="AE7" s="96"/>
    </row>
    <row r="8" spans="1:31" x14ac:dyDescent="0.2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100"/>
      <c r="T8" s="96"/>
      <c r="U8" s="98"/>
      <c r="V8" s="96"/>
      <c r="W8" s="99"/>
      <c r="X8" s="97"/>
      <c r="Y8" s="97"/>
      <c r="Z8" s="98"/>
      <c r="AA8" s="97"/>
      <c r="AB8" s="96"/>
      <c r="AC8" s="96"/>
      <c r="AD8" s="96"/>
      <c r="AE8" s="96"/>
    </row>
    <row r="9" spans="1:31" x14ac:dyDescent="0.25">
      <c r="A9" s="95" t="s">
        <v>44</v>
      </c>
      <c r="B9" s="99"/>
      <c r="C9" s="99"/>
      <c r="D9" s="99"/>
      <c r="E9" s="99"/>
      <c r="F9" s="99"/>
      <c r="G9" s="101"/>
      <c r="H9" s="101"/>
      <c r="I9" s="99"/>
      <c r="J9" s="99"/>
      <c r="K9" s="99"/>
      <c r="L9" s="99"/>
      <c r="M9" s="99"/>
      <c r="N9" s="99"/>
      <c r="O9" s="99"/>
      <c r="P9" s="96"/>
      <c r="Q9" s="98"/>
      <c r="R9" s="96"/>
      <c r="S9" s="100"/>
      <c r="T9" s="96"/>
      <c r="U9" s="98"/>
      <c r="V9" s="96"/>
      <c r="W9" s="99"/>
      <c r="X9" s="97"/>
      <c r="Y9" s="97"/>
      <c r="Z9" s="98"/>
      <c r="AA9" s="97"/>
      <c r="AB9" s="96"/>
      <c r="AC9" s="96"/>
      <c r="AD9" s="96"/>
      <c r="AE9" s="96"/>
    </row>
    <row r="10" spans="1:31" x14ac:dyDescent="0.25">
      <c r="A10" s="101" t="s">
        <v>43</v>
      </c>
      <c r="B10" s="99"/>
      <c r="C10" s="99"/>
      <c r="D10" s="99"/>
      <c r="E10" s="99"/>
      <c r="F10" s="99"/>
      <c r="G10" s="101"/>
      <c r="H10" s="101"/>
      <c r="I10" s="99"/>
      <c r="J10" s="99"/>
      <c r="K10" s="99"/>
      <c r="L10" s="99"/>
      <c r="M10" s="99"/>
      <c r="N10" s="99"/>
      <c r="O10" s="99"/>
      <c r="P10" s="96"/>
      <c r="Q10" s="98"/>
      <c r="R10" s="96"/>
      <c r="S10" s="100"/>
      <c r="T10" s="96"/>
      <c r="U10" s="98"/>
      <c r="V10" s="96"/>
      <c r="W10" s="99"/>
      <c r="X10" s="97"/>
      <c r="Y10" s="97"/>
      <c r="Z10" s="98"/>
      <c r="AA10" s="97"/>
      <c r="AB10" s="96"/>
      <c r="AC10" s="96"/>
      <c r="AD10" s="96"/>
      <c r="AE10" s="96"/>
    </row>
    <row r="11" spans="1:31" x14ac:dyDescent="0.25">
      <c r="A11" s="101" t="s">
        <v>41</v>
      </c>
      <c r="B11" s="99"/>
      <c r="C11" s="99"/>
      <c r="D11" s="99"/>
      <c r="E11" s="99"/>
      <c r="F11" s="99"/>
      <c r="G11" s="101"/>
      <c r="H11" s="101"/>
      <c r="I11" s="99"/>
      <c r="J11" s="99"/>
      <c r="K11" s="99"/>
      <c r="L11" s="99"/>
      <c r="M11" s="99"/>
      <c r="N11" s="99"/>
      <c r="O11" s="99"/>
      <c r="P11" s="96"/>
      <c r="Q11" s="98"/>
      <c r="R11" s="96"/>
      <c r="S11" s="100"/>
      <c r="T11" s="96"/>
      <c r="U11" s="98"/>
      <c r="V11" s="96"/>
      <c r="W11" s="99"/>
      <c r="X11" s="97"/>
      <c r="Y11" s="97"/>
      <c r="Z11" s="98"/>
      <c r="AA11" s="97"/>
      <c r="AB11" s="96"/>
      <c r="AC11" s="96"/>
      <c r="AD11" s="108"/>
      <c r="AE11" s="96"/>
    </row>
    <row r="12" spans="1:31" x14ac:dyDescent="0.25">
      <c r="A12" s="101" t="s">
        <v>40</v>
      </c>
      <c r="B12" s="99"/>
      <c r="C12" s="99"/>
      <c r="D12" s="99"/>
      <c r="E12" s="99"/>
      <c r="F12" s="99"/>
      <c r="G12" s="101"/>
      <c r="H12" s="101"/>
      <c r="I12" s="99"/>
      <c r="J12" s="99"/>
      <c r="K12" s="99"/>
      <c r="L12" s="99"/>
      <c r="M12" s="99"/>
      <c r="N12" s="99"/>
      <c r="O12" s="99"/>
      <c r="P12" s="96"/>
      <c r="Q12" s="98"/>
      <c r="R12" s="96"/>
      <c r="S12" s="100"/>
      <c r="T12" s="96"/>
      <c r="U12" s="98"/>
      <c r="V12" s="96"/>
      <c r="W12" s="99"/>
      <c r="X12" s="97"/>
      <c r="Y12" s="97"/>
      <c r="Z12" s="98"/>
      <c r="AA12" s="97"/>
      <c r="AB12" s="96"/>
      <c r="AC12" s="96"/>
      <c r="AD12" s="108"/>
      <c r="AE12" s="96"/>
    </row>
    <row r="13" spans="1:31" ht="15.75" thickBot="1" x14ac:dyDescent="0.3">
      <c r="A13" s="101" t="s">
        <v>74</v>
      </c>
      <c r="B13" s="99"/>
      <c r="C13" s="99"/>
      <c r="D13" s="99"/>
      <c r="E13" s="99"/>
      <c r="F13" s="99"/>
      <c r="G13" s="101"/>
      <c r="H13" s="101"/>
      <c r="I13" s="99"/>
      <c r="J13" s="99"/>
      <c r="K13" s="99"/>
      <c r="L13" s="99"/>
      <c r="M13" s="99"/>
      <c r="N13" s="99"/>
      <c r="O13" s="99"/>
      <c r="P13" s="96"/>
      <c r="Q13" s="98"/>
      <c r="R13" s="96"/>
      <c r="S13" s="100"/>
      <c r="T13" s="96"/>
      <c r="U13" s="98"/>
      <c r="V13" s="96"/>
      <c r="W13" s="99"/>
      <c r="X13" s="97"/>
      <c r="Y13" s="97"/>
      <c r="Z13" s="98"/>
      <c r="AA13" s="97"/>
      <c r="AB13" s="96"/>
      <c r="AC13" s="96"/>
      <c r="AD13" s="108"/>
      <c r="AE13" s="96"/>
    </row>
    <row r="14" spans="1:31" ht="15.75" thickBot="1" x14ac:dyDescent="0.3">
      <c r="A14" s="101" t="s">
        <v>75</v>
      </c>
      <c r="B14" s="99"/>
      <c r="C14" s="99"/>
      <c r="D14" s="99"/>
      <c r="E14" s="99"/>
      <c r="F14" s="99"/>
      <c r="G14" s="101"/>
      <c r="H14" s="101"/>
      <c r="I14" s="99"/>
      <c r="J14" s="99"/>
      <c r="K14" s="99"/>
      <c r="L14" s="99"/>
      <c r="M14" s="99"/>
      <c r="N14" s="99"/>
      <c r="O14" s="99"/>
      <c r="P14" s="96"/>
      <c r="Q14" s="98"/>
      <c r="R14" s="96"/>
      <c r="S14" s="100"/>
      <c r="T14" s="96"/>
      <c r="U14" s="98"/>
      <c r="V14" s="96"/>
      <c r="W14" s="99"/>
      <c r="X14" s="97"/>
      <c r="Y14" s="97"/>
      <c r="Z14" s="98"/>
      <c r="AA14" s="97"/>
      <c r="AB14" s="96"/>
      <c r="AC14" s="96"/>
      <c r="AD14" s="108"/>
      <c r="AE14" s="109" t="s">
        <v>42</v>
      </c>
    </row>
    <row r="15" spans="1:31" ht="15.75" thickBot="1" x14ac:dyDescent="0.3">
      <c r="A15" s="101" t="s">
        <v>58</v>
      </c>
      <c r="B15" s="99"/>
      <c r="C15" s="99"/>
      <c r="D15" s="99"/>
      <c r="E15" s="99"/>
      <c r="F15" s="99"/>
      <c r="G15" s="101"/>
      <c r="H15" s="101"/>
      <c r="I15" s="99"/>
      <c r="J15" s="99"/>
      <c r="K15" s="99"/>
      <c r="L15" s="99"/>
      <c r="M15" s="99"/>
      <c r="N15" s="99"/>
      <c r="O15" s="99"/>
      <c r="P15" s="96"/>
      <c r="Q15" s="98"/>
      <c r="R15" s="96"/>
      <c r="S15" s="100"/>
      <c r="T15" s="96"/>
      <c r="U15" s="98"/>
      <c r="V15" s="96"/>
      <c r="W15" s="99"/>
      <c r="X15" s="97"/>
      <c r="Y15" s="97"/>
      <c r="Z15" s="98"/>
      <c r="AA15" s="97"/>
      <c r="AB15" s="96"/>
      <c r="AC15" s="96"/>
      <c r="AD15" s="108"/>
      <c r="AE15" s="222">
        <v>0</v>
      </c>
    </row>
    <row r="16" spans="1:31" x14ac:dyDescent="0.25">
      <c r="A16" s="101" t="s">
        <v>742</v>
      </c>
      <c r="B16" s="101"/>
      <c r="C16" s="99"/>
      <c r="D16" s="99"/>
      <c r="E16" s="99"/>
      <c r="F16" s="99"/>
      <c r="G16" s="99"/>
      <c r="H16" s="101"/>
      <c r="I16" s="99"/>
      <c r="J16" s="99"/>
      <c r="K16" s="99"/>
      <c r="L16" s="99"/>
      <c r="M16" s="99"/>
      <c r="N16" s="99"/>
      <c r="O16" s="99"/>
      <c r="P16" s="96"/>
      <c r="Q16" s="98"/>
      <c r="R16" s="96"/>
      <c r="S16" s="100"/>
      <c r="T16" s="96"/>
      <c r="U16" s="98"/>
      <c r="V16" s="96"/>
      <c r="W16" s="99"/>
      <c r="X16" s="97"/>
      <c r="Y16" s="97"/>
      <c r="Z16" s="98"/>
      <c r="AA16" s="97"/>
      <c r="AB16" s="99"/>
      <c r="AC16" s="99"/>
      <c r="AD16" s="108"/>
      <c r="AE16" s="100"/>
    </row>
    <row r="17" spans="1:41" x14ac:dyDescent="0.25">
      <c r="A17" s="101" t="s">
        <v>743</v>
      </c>
      <c r="B17" s="101"/>
      <c r="C17" s="99"/>
      <c r="D17" s="99"/>
      <c r="E17" s="99"/>
      <c r="F17" s="99"/>
      <c r="G17" s="99"/>
      <c r="H17" s="101"/>
      <c r="I17" s="99"/>
      <c r="J17" s="99"/>
      <c r="K17" s="99"/>
      <c r="L17" s="99"/>
      <c r="M17" s="99"/>
      <c r="N17" s="99"/>
      <c r="O17" s="99"/>
      <c r="P17" s="96"/>
      <c r="Q17" s="98"/>
      <c r="R17" s="96"/>
      <c r="S17" s="100"/>
      <c r="T17" s="96"/>
      <c r="U17" s="98"/>
      <c r="V17" s="96"/>
      <c r="W17" s="99"/>
      <c r="X17" s="97"/>
      <c r="Y17" s="97"/>
      <c r="Z17" s="98"/>
      <c r="AA17" s="97"/>
      <c r="AB17" s="99"/>
      <c r="AC17" s="99"/>
      <c r="AD17" s="99"/>
      <c r="AE17" s="100"/>
    </row>
    <row r="18" spans="1:41" ht="16.5" thickBot="1" x14ac:dyDescent="0.3">
      <c r="A18" s="101" t="s">
        <v>2022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100"/>
      <c r="X18" s="100"/>
      <c r="Y18" s="100"/>
      <c r="Z18" s="100"/>
      <c r="AA18" s="100"/>
      <c r="AB18" s="100"/>
      <c r="AC18" s="100"/>
      <c r="AD18" s="100"/>
      <c r="AE18" s="100"/>
    </row>
    <row r="19" spans="1:41" s="86" customFormat="1" ht="15.75" thickBot="1" x14ac:dyDescent="0.3">
      <c r="A19" s="94"/>
      <c r="B19" s="94"/>
      <c r="C19" s="94"/>
      <c r="D19" s="94"/>
      <c r="E19" s="94"/>
      <c r="F19" s="94"/>
      <c r="G19" s="94"/>
      <c r="H19" s="95"/>
      <c r="I19" s="342" t="s">
        <v>33</v>
      </c>
      <c r="J19" s="343"/>
      <c r="K19" s="343"/>
      <c r="L19" s="343"/>
      <c r="M19" s="343"/>
      <c r="N19" s="344"/>
      <c r="O19" s="345" t="s">
        <v>56</v>
      </c>
      <c r="P19" s="346"/>
      <c r="Q19" s="346"/>
      <c r="R19" s="347"/>
      <c r="S19" s="348" t="s">
        <v>31</v>
      </c>
      <c r="T19" s="349"/>
      <c r="U19" s="349"/>
      <c r="V19" s="349"/>
      <c r="W19" s="350" t="s">
        <v>30</v>
      </c>
      <c r="X19" s="351"/>
      <c r="Y19" s="351"/>
      <c r="Z19" s="351"/>
      <c r="AA19" s="352"/>
      <c r="AB19" s="339" t="s">
        <v>2029</v>
      </c>
      <c r="AC19" s="340"/>
      <c r="AD19" s="340"/>
      <c r="AE19" s="341"/>
    </row>
    <row r="20" spans="1:41" s="86" customFormat="1" ht="30.75" thickBot="1" x14ac:dyDescent="0.3">
      <c r="A20" s="243" t="s">
        <v>29</v>
      </c>
      <c r="B20" s="244" t="s">
        <v>28</v>
      </c>
      <c r="C20" s="244" t="s">
        <v>25</v>
      </c>
      <c r="D20" s="244" t="s">
        <v>24</v>
      </c>
      <c r="E20" s="244" t="s">
        <v>26</v>
      </c>
      <c r="F20" s="244" t="s">
        <v>23</v>
      </c>
      <c r="G20" s="244" t="s">
        <v>22</v>
      </c>
      <c r="H20" s="272" t="s">
        <v>21</v>
      </c>
      <c r="I20" s="246" t="s">
        <v>19</v>
      </c>
      <c r="J20" s="247" t="s">
        <v>18</v>
      </c>
      <c r="K20" s="247" t="s">
        <v>17</v>
      </c>
      <c r="L20" s="249" t="s">
        <v>16</v>
      </c>
      <c r="M20" s="249" t="s">
        <v>238</v>
      </c>
      <c r="N20" s="248" t="s">
        <v>239</v>
      </c>
      <c r="O20" s="250" t="s">
        <v>54</v>
      </c>
      <c r="P20" s="273" t="s">
        <v>2030</v>
      </c>
      <c r="Q20" s="274" t="s">
        <v>2031</v>
      </c>
      <c r="R20" s="251" t="s">
        <v>2032</v>
      </c>
      <c r="S20" s="275" t="s">
        <v>14</v>
      </c>
      <c r="T20" s="276" t="s">
        <v>13</v>
      </c>
      <c r="U20" s="277" t="s">
        <v>12</v>
      </c>
      <c r="V20" s="276" t="s">
        <v>11</v>
      </c>
      <c r="W20" s="278" t="s">
        <v>10</v>
      </c>
      <c r="X20" s="279" t="s">
        <v>366</v>
      </c>
      <c r="Y20" s="279" t="s">
        <v>8</v>
      </c>
      <c r="Z20" s="280" t="s">
        <v>7</v>
      </c>
      <c r="AA20" s="281" t="s">
        <v>6</v>
      </c>
      <c r="AB20" s="282" t="s">
        <v>39</v>
      </c>
      <c r="AC20" s="283" t="s">
        <v>38</v>
      </c>
      <c r="AD20" s="284" t="s">
        <v>36</v>
      </c>
      <c r="AE20" s="285" t="s">
        <v>37</v>
      </c>
      <c r="AN20" s="212" t="s">
        <v>20</v>
      </c>
      <c r="AO20" s="213" t="s">
        <v>36</v>
      </c>
    </row>
    <row r="21" spans="1:41" ht="15" customHeight="1" x14ac:dyDescent="0.25">
      <c r="A21" s="85" t="s">
        <v>242</v>
      </c>
      <c r="B21" s="83" t="s">
        <v>243</v>
      </c>
      <c r="C21" s="84">
        <v>6000</v>
      </c>
      <c r="D21" s="84">
        <v>1000</v>
      </c>
      <c r="E21" s="84">
        <v>40</v>
      </c>
      <c r="F21" s="82" t="s">
        <v>371</v>
      </c>
      <c r="G21" s="81" t="s">
        <v>372</v>
      </c>
      <c r="H21" s="80" t="s">
        <v>49</v>
      </c>
      <c r="I21" s="79" t="s">
        <v>3</v>
      </c>
      <c r="J21" s="78"/>
      <c r="K21" s="78"/>
      <c r="L21" s="230"/>
      <c r="M21" s="230"/>
      <c r="N21" s="77"/>
      <c r="O21" s="76">
        <v>1</v>
      </c>
      <c r="P21" s="73">
        <f t="shared" ref="P21:P31" si="0">O21*C21*D21/1000000</f>
        <v>6</v>
      </c>
      <c r="Q21" s="72">
        <f t="shared" ref="Q21:Q31" si="1">P21*E21/1000</f>
        <v>0.24</v>
      </c>
      <c r="R21" s="71">
        <f t="shared" ref="R21:R31" si="2">Q21*AN21</f>
        <v>19.2</v>
      </c>
      <c r="S21" s="74"/>
      <c r="T21" s="73"/>
      <c r="U21" s="72"/>
      <c r="V21" s="73"/>
      <c r="W21" s="70" t="s">
        <v>1</v>
      </c>
      <c r="X21" s="69">
        <v>80</v>
      </c>
      <c r="Y21" s="68">
        <f>IF($H21="пач./пал.",$X21*T21,$X21*P21)</f>
        <v>480</v>
      </c>
      <c r="Z21" s="67">
        <f t="shared" ref="Z21:Z29" si="3">IF($H21="пач./пал.",$X21*U21,$X21*Q21)</f>
        <v>19.2</v>
      </c>
      <c r="AA21" s="66">
        <f t="shared" ref="AA21:AA29" si="4">IF($H21="пач./пал.",$X21*V21,$X21*R21)</f>
        <v>1536</v>
      </c>
      <c r="AB21" s="65">
        <f t="shared" ref="AB21:AB52" si="5">ROUND(AD21*E21/1000,2)</f>
        <v>324</v>
      </c>
      <c r="AC21" s="64">
        <f t="shared" ref="AC21:AC84" si="6">ROUND(AB21*1.2,2)</f>
        <v>388.8</v>
      </c>
      <c r="AD21" s="63">
        <f t="shared" ref="AD21:AD52" si="7">ROUND(AO21*(1-$AE$15),2)</f>
        <v>8100</v>
      </c>
      <c r="AE21" s="62">
        <f t="shared" ref="AE21:AE84" si="8">ROUND(AD21*1.2,2)</f>
        <v>9720</v>
      </c>
      <c r="AM21" s="214"/>
      <c r="AN21" s="52">
        <v>80</v>
      </c>
      <c r="AO21" s="33">
        <v>8100</v>
      </c>
    </row>
    <row r="22" spans="1:41" ht="15" customHeight="1" x14ac:dyDescent="0.25">
      <c r="A22" s="59" t="s">
        <v>242</v>
      </c>
      <c r="B22" s="58" t="s">
        <v>243</v>
      </c>
      <c r="C22" s="57">
        <v>5000</v>
      </c>
      <c r="D22" s="57">
        <v>1000</v>
      </c>
      <c r="E22" s="57">
        <v>50</v>
      </c>
      <c r="F22" s="55" t="s">
        <v>373</v>
      </c>
      <c r="G22" s="54" t="s">
        <v>374</v>
      </c>
      <c r="H22" s="53" t="s">
        <v>49</v>
      </c>
      <c r="I22" s="51" t="s">
        <v>3</v>
      </c>
      <c r="J22" s="50"/>
      <c r="K22" s="50"/>
      <c r="L22" s="231"/>
      <c r="M22" s="231"/>
      <c r="N22" s="49"/>
      <c r="O22" s="48">
        <v>1</v>
      </c>
      <c r="P22" s="45">
        <f t="shared" si="0"/>
        <v>5</v>
      </c>
      <c r="Q22" s="44">
        <f t="shared" si="1"/>
        <v>0.25</v>
      </c>
      <c r="R22" s="43">
        <f t="shared" si="2"/>
        <v>20</v>
      </c>
      <c r="S22" s="46"/>
      <c r="T22" s="45"/>
      <c r="U22" s="44"/>
      <c r="V22" s="45"/>
      <c r="W22" s="42" t="s">
        <v>1</v>
      </c>
      <c r="X22" s="41">
        <v>80</v>
      </c>
      <c r="Y22" s="40">
        <f t="shared" ref="Y22:Y29" si="9">IF($H22="пач./пал.",$X22*T22,$X22*P22)</f>
        <v>400</v>
      </c>
      <c r="Z22" s="39">
        <f t="shared" si="3"/>
        <v>20</v>
      </c>
      <c r="AA22" s="38">
        <f t="shared" si="4"/>
        <v>1600</v>
      </c>
      <c r="AB22" s="37">
        <f t="shared" si="5"/>
        <v>386</v>
      </c>
      <c r="AC22" s="36">
        <f t="shared" si="6"/>
        <v>463.2</v>
      </c>
      <c r="AD22" s="35">
        <f t="shared" si="7"/>
        <v>7720</v>
      </c>
      <c r="AE22" s="34">
        <f t="shared" si="8"/>
        <v>9264</v>
      </c>
      <c r="AM22" s="214"/>
      <c r="AN22" s="52">
        <v>80</v>
      </c>
      <c r="AO22" s="33">
        <v>7720</v>
      </c>
    </row>
    <row r="23" spans="1:41" ht="15" customHeight="1" x14ac:dyDescent="0.25">
      <c r="A23" s="59" t="s">
        <v>242</v>
      </c>
      <c r="B23" s="58" t="s">
        <v>243</v>
      </c>
      <c r="C23" s="57">
        <v>4000</v>
      </c>
      <c r="D23" s="57">
        <v>1000</v>
      </c>
      <c r="E23" s="57">
        <v>60</v>
      </c>
      <c r="F23" s="55" t="s">
        <v>375</v>
      </c>
      <c r="G23" s="54" t="s">
        <v>376</v>
      </c>
      <c r="H23" s="53" t="s">
        <v>49</v>
      </c>
      <c r="I23" s="51" t="s">
        <v>3</v>
      </c>
      <c r="J23" s="50"/>
      <c r="K23" s="50"/>
      <c r="L23" s="231"/>
      <c r="M23" s="231"/>
      <c r="N23" s="49"/>
      <c r="O23" s="48">
        <v>1</v>
      </c>
      <c r="P23" s="45">
        <f t="shared" si="0"/>
        <v>4</v>
      </c>
      <c r="Q23" s="44">
        <f t="shared" si="1"/>
        <v>0.24</v>
      </c>
      <c r="R23" s="43">
        <f t="shared" si="2"/>
        <v>19.2</v>
      </c>
      <c r="S23" s="46"/>
      <c r="T23" s="45"/>
      <c r="U23" s="44"/>
      <c r="V23" s="45"/>
      <c r="W23" s="42" t="s">
        <v>1</v>
      </c>
      <c r="X23" s="41">
        <v>80</v>
      </c>
      <c r="Y23" s="40">
        <f t="shared" si="9"/>
        <v>320</v>
      </c>
      <c r="Z23" s="39">
        <f t="shared" si="3"/>
        <v>19.2</v>
      </c>
      <c r="AA23" s="38">
        <f t="shared" si="4"/>
        <v>1536</v>
      </c>
      <c r="AB23" s="37">
        <f t="shared" si="5"/>
        <v>459.6</v>
      </c>
      <c r="AC23" s="36">
        <f t="shared" si="6"/>
        <v>551.52</v>
      </c>
      <c r="AD23" s="35">
        <f t="shared" si="7"/>
        <v>7660</v>
      </c>
      <c r="AE23" s="34">
        <f t="shared" si="8"/>
        <v>9192</v>
      </c>
      <c r="AM23" s="214"/>
      <c r="AN23" s="52">
        <v>80</v>
      </c>
      <c r="AO23" s="33">
        <v>7660</v>
      </c>
    </row>
    <row r="24" spans="1:41" ht="15" customHeight="1" x14ac:dyDescent="0.25">
      <c r="A24" s="59" t="s">
        <v>242</v>
      </c>
      <c r="B24" s="58" t="s">
        <v>243</v>
      </c>
      <c r="C24" s="57">
        <v>2000</v>
      </c>
      <c r="D24" s="57">
        <v>1000</v>
      </c>
      <c r="E24" s="57">
        <v>70</v>
      </c>
      <c r="F24" s="55" t="s">
        <v>377</v>
      </c>
      <c r="G24" s="54" t="s">
        <v>378</v>
      </c>
      <c r="H24" s="53" t="s">
        <v>49</v>
      </c>
      <c r="I24" s="51" t="s">
        <v>3</v>
      </c>
      <c r="J24" s="50"/>
      <c r="K24" s="50"/>
      <c r="L24" s="231"/>
      <c r="M24" s="231"/>
      <c r="N24" s="49"/>
      <c r="O24" s="48">
        <v>1</v>
      </c>
      <c r="P24" s="45">
        <f t="shared" si="0"/>
        <v>2</v>
      </c>
      <c r="Q24" s="44">
        <f t="shared" si="1"/>
        <v>0.14000000000000001</v>
      </c>
      <c r="R24" s="43">
        <f t="shared" si="2"/>
        <v>11.200000000000001</v>
      </c>
      <c r="S24" s="46"/>
      <c r="T24" s="45"/>
      <c r="U24" s="44"/>
      <c r="V24" s="45"/>
      <c r="W24" s="42" t="s">
        <v>1</v>
      </c>
      <c r="X24" s="41">
        <v>80</v>
      </c>
      <c r="Y24" s="40">
        <f t="shared" si="9"/>
        <v>160</v>
      </c>
      <c r="Z24" s="39">
        <f t="shared" si="3"/>
        <v>11.200000000000001</v>
      </c>
      <c r="AA24" s="38">
        <f t="shared" si="4"/>
        <v>896.00000000000011</v>
      </c>
      <c r="AB24" s="37">
        <f t="shared" si="5"/>
        <v>529.20000000000005</v>
      </c>
      <c r="AC24" s="36">
        <f t="shared" si="6"/>
        <v>635.04</v>
      </c>
      <c r="AD24" s="35">
        <f t="shared" si="7"/>
        <v>7560</v>
      </c>
      <c r="AE24" s="34">
        <f t="shared" si="8"/>
        <v>9072</v>
      </c>
      <c r="AM24" s="214"/>
      <c r="AN24" s="52">
        <v>80</v>
      </c>
      <c r="AO24" s="33">
        <v>7560</v>
      </c>
    </row>
    <row r="25" spans="1:41" ht="15" customHeight="1" x14ac:dyDescent="0.25">
      <c r="A25" s="59" t="s">
        <v>242</v>
      </c>
      <c r="B25" s="58" t="s">
        <v>243</v>
      </c>
      <c r="C25" s="60">
        <v>2000</v>
      </c>
      <c r="D25" s="60">
        <v>1000</v>
      </c>
      <c r="E25" s="57">
        <v>80</v>
      </c>
      <c r="F25" s="55" t="s">
        <v>379</v>
      </c>
      <c r="G25" s="54" t="s">
        <v>380</v>
      </c>
      <c r="H25" s="53" t="s">
        <v>49</v>
      </c>
      <c r="I25" s="51" t="s">
        <v>3</v>
      </c>
      <c r="J25" s="50"/>
      <c r="K25" s="50"/>
      <c r="L25" s="231"/>
      <c r="M25" s="231"/>
      <c r="N25" s="49"/>
      <c r="O25" s="48">
        <v>1</v>
      </c>
      <c r="P25" s="45">
        <f t="shared" si="0"/>
        <v>2</v>
      </c>
      <c r="Q25" s="44">
        <f t="shared" si="1"/>
        <v>0.16</v>
      </c>
      <c r="R25" s="43">
        <f t="shared" si="2"/>
        <v>12.8</v>
      </c>
      <c r="S25" s="46"/>
      <c r="T25" s="45"/>
      <c r="U25" s="44"/>
      <c r="V25" s="45"/>
      <c r="W25" s="42" t="s">
        <v>1</v>
      </c>
      <c r="X25" s="41">
        <v>80</v>
      </c>
      <c r="Y25" s="40">
        <f t="shared" si="9"/>
        <v>160</v>
      </c>
      <c r="Z25" s="39">
        <f t="shared" si="3"/>
        <v>12.8</v>
      </c>
      <c r="AA25" s="38">
        <f t="shared" si="4"/>
        <v>1024</v>
      </c>
      <c r="AB25" s="37">
        <f t="shared" si="5"/>
        <v>574.4</v>
      </c>
      <c r="AC25" s="36">
        <f t="shared" si="6"/>
        <v>689.28</v>
      </c>
      <c r="AD25" s="35">
        <f t="shared" si="7"/>
        <v>7180</v>
      </c>
      <c r="AE25" s="34">
        <f t="shared" si="8"/>
        <v>8616</v>
      </c>
      <c r="AM25" s="214"/>
      <c r="AN25" s="52">
        <v>80</v>
      </c>
      <c r="AO25" s="33">
        <v>7180</v>
      </c>
    </row>
    <row r="26" spans="1:41" ht="15" customHeight="1" x14ac:dyDescent="0.25">
      <c r="A26" s="59" t="s">
        <v>242</v>
      </c>
      <c r="B26" s="58" t="s">
        <v>243</v>
      </c>
      <c r="C26" s="60">
        <v>2000</v>
      </c>
      <c r="D26" s="60">
        <v>1000</v>
      </c>
      <c r="E26" s="57">
        <v>90</v>
      </c>
      <c r="F26" s="55" t="s">
        <v>381</v>
      </c>
      <c r="G26" s="54" t="s">
        <v>382</v>
      </c>
      <c r="H26" s="53" t="s">
        <v>49</v>
      </c>
      <c r="I26" s="51" t="s">
        <v>3</v>
      </c>
      <c r="J26" s="50"/>
      <c r="K26" s="50"/>
      <c r="L26" s="231"/>
      <c r="M26" s="231"/>
      <c r="N26" s="49"/>
      <c r="O26" s="48">
        <v>1</v>
      </c>
      <c r="P26" s="45">
        <f t="shared" si="0"/>
        <v>2</v>
      </c>
      <c r="Q26" s="44">
        <f t="shared" si="1"/>
        <v>0.18</v>
      </c>
      <c r="R26" s="43">
        <f t="shared" si="2"/>
        <v>14.399999999999999</v>
      </c>
      <c r="S26" s="46"/>
      <c r="T26" s="45"/>
      <c r="U26" s="44"/>
      <c r="V26" s="45"/>
      <c r="W26" s="105" t="s">
        <v>35</v>
      </c>
      <c r="X26" s="41">
        <v>80</v>
      </c>
      <c r="Y26" s="40">
        <f t="shared" si="9"/>
        <v>160</v>
      </c>
      <c r="Z26" s="39">
        <f t="shared" si="3"/>
        <v>14.399999999999999</v>
      </c>
      <c r="AA26" s="38">
        <f t="shared" si="4"/>
        <v>1152</v>
      </c>
      <c r="AB26" s="37">
        <f t="shared" si="5"/>
        <v>640.79999999999995</v>
      </c>
      <c r="AC26" s="36">
        <f t="shared" si="6"/>
        <v>768.96</v>
      </c>
      <c r="AD26" s="35">
        <f t="shared" si="7"/>
        <v>7120</v>
      </c>
      <c r="AE26" s="34">
        <f t="shared" si="8"/>
        <v>8544</v>
      </c>
      <c r="AM26" s="214"/>
      <c r="AN26" s="52">
        <v>80</v>
      </c>
      <c r="AO26" s="33">
        <v>7120</v>
      </c>
    </row>
    <row r="27" spans="1:41" ht="15" customHeight="1" x14ac:dyDescent="0.25">
      <c r="A27" s="59" t="s">
        <v>242</v>
      </c>
      <c r="B27" s="58" t="s">
        <v>243</v>
      </c>
      <c r="C27" s="60">
        <v>2000</v>
      </c>
      <c r="D27" s="60">
        <v>1000</v>
      </c>
      <c r="E27" s="57">
        <v>100</v>
      </c>
      <c r="F27" s="55" t="s">
        <v>383</v>
      </c>
      <c r="G27" s="54" t="s">
        <v>384</v>
      </c>
      <c r="H27" s="53" t="s">
        <v>49</v>
      </c>
      <c r="I27" s="51" t="s">
        <v>3</v>
      </c>
      <c r="J27" s="50"/>
      <c r="K27" s="50"/>
      <c r="L27" s="231"/>
      <c r="M27" s="231"/>
      <c r="N27" s="49"/>
      <c r="O27" s="48">
        <v>1</v>
      </c>
      <c r="P27" s="45">
        <f t="shared" si="0"/>
        <v>2</v>
      </c>
      <c r="Q27" s="44">
        <f t="shared" si="1"/>
        <v>0.2</v>
      </c>
      <c r="R27" s="43">
        <f t="shared" si="2"/>
        <v>16</v>
      </c>
      <c r="S27" s="46"/>
      <c r="T27" s="45"/>
      <c r="U27" s="44"/>
      <c r="V27" s="45"/>
      <c r="W27" s="42" t="s">
        <v>1</v>
      </c>
      <c r="X27" s="41">
        <v>80</v>
      </c>
      <c r="Y27" s="40">
        <f t="shared" si="9"/>
        <v>160</v>
      </c>
      <c r="Z27" s="39">
        <f t="shared" si="3"/>
        <v>16</v>
      </c>
      <c r="AA27" s="38">
        <f t="shared" si="4"/>
        <v>1280</v>
      </c>
      <c r="AB27" s="37">
        <f t="shared" si="5"/>
        <v>706</v>
      </c>
      <c r="AC27" s="36">
        <f t="shared" si="6"/>
        <v>847.2</v>
      </c>
      <c r="AD27" s="35">
        <f t="shared" si="7"/>
        <v>7060</v>
      </c>
      <c r="AE27" s="34">
        <f t="shared" si="8"/>
        <v>8472</v>
      </c>
      <c r="AM27" s="214"/>
      <c r="AN27" s="52">
        <v>80</v>
      </c>
      <c r="AO27" s="33">
        <v>7060</v>
      </c>
    </row>
    <row r="28" spans="1:41" ht="15" customHeight="1" x14ac:dyDescent="0.25">
      <c r="A28" s="59" t="s">
        <v>242</v>
      </c>
      <c r="B28" s="58" t="s">
        <v>243</v>
      </c>
      <c r="C28" s="60">
        <v>2000</v>
      </c>
      <c r="D28" s="60">
        <v>1000</v>
      </c>
      <c r="E28" s="57">
        <v>110</v>
      </c>
      <c r="F28" s="55" t="s">
        <v>385</v>
      </c>
      <c r="G28" s="54" t="s">
        <v>386</v>
      </c>
      <c r="H28" s="53" t="s">
        <v>49</v>
      </c>
      <c r="I28" s="51" t="s">
        <v>3</v>
      </c>
      <c r="J28" s="50"/>
      <c r="K28" s="50"/>
      <c r="L28" s="231"/>
      <c r="M28" s="231"/>
      <c r="N28" s="49"/>
      <c r="O28" s="48">
        <v>1</v>
      </c>
      <c r="P28" s="45">
        <f t="shared" si="0"/>
        <v>2</v>
      </c>
      <c r="Q28" s="44">
        <f t="shared" si="1"/>
        <v>0.22</v>
      </c>
      <c r="R28" s="43">
        <f t="shared" si="2"/>
        <v>17.600000000000001</v>
      </c>
      <c r="S28" s="46"/>
      <c r="T28" s="45"/>
      <c r="U28" s="44"/>
      <c r="V28" s="45"/>
      <c r="W28" s="103" t="s">
        <v>34</v>
      </c>
      <c r="X28" s="41">
        <v>80</v>
      </c>
      <c r="Y28" s="40">
        <f t="shared" si="9"/>
        <v>160</v>
      </c>
      <c r="Z28" s="39">
        <f t="shared" si="3"/>
        <v>17.600000000000001</v>
      </c>
      <c r="AA28" s="38">
        <f t="shared" si="4"/>
        <v>1408</v>
      </c>
      <c r="AB28" s="37">
        <f t="shared" si="5"/>
        <v>798.6</v>
      </c>
      <c r="AC28" s="36">
        <f t="shared" si="6"/>
        <v>958.32</v>
      </c>
      <c r="AD28" s="35">
        <f t="shared" si="7"/>
        <v>7260</v>
      </c>
      <c r="AE28" s="34">
        <f t="shared" si="8"/>
        <v>8712</v>
      </c>
      <c r="AM28" s="214"/>
      <c r="AN28" s="52">
        <v>80</v>
      </c>
      <c r="AO28" s="33">
        <v>7260</v>
      </c>
    </row>
    <row r="29" spans="1:41" ht="15" customHeight="1" x14ac:dyDescent="0.25">
      <c r="A29" s="59" t="s">
        <v>242</v>
      </c>
      <c r="B29" s="58" t="s">
        <v>243</v>
      </c>
      <c r="C29" s="60">
        <v>2000</v>
      </c>
      <c r="D29" s="60">
        <v>1000</v>
      </c>
      <c r="E29" s="57">
        <v>120</v>
      </c>
      <c r="F29" s="55" t="s">
        <v>387</v>
      </c>
      <c r="G29" s="54" t="s">
        <v>388</v>
      </c>
      <c r="H29" s="53" t="s">
        <v>49</v>
      </c>
      <c r="I29" s="51" t="s">
        <v>3</v>
      </c>
      <c r="J29" s="50"/>
      <c r="K29" s="50"/>
      <c r="L29" s="231"/>
      <c r="M29" s="231"/>
      <c r="N29" s="49"/>
      <c r="O29" s="48">
        <v>1</v>
      </c>
      <c r="P29" s="45">
        <f t="shared" si="0"/>
        <v>2</v>
      </c>
      <c r="Q29" s="44">
        <f t="shared" si="1"/>
        <v>0.24</v>
      </c>
      <c r="R29" s="43">
        <f t="shared" si="2"/>
        <v>19.2</v>
      </c>
      <c r="S29" s="46"/>
      <c r="T29" s="45"/>
      <c r="U29" s="44"/>
      <c r="V29" s="45"/>
      <c r="W29" s="103" t="s">
        <v>34</v>
      </c>
      <c r="X29" s="41">
        <v>80</v>
      </c>
      <c r="Y29" s="40">
        <f t="shared" si="9"/>
        <v>160</v>
      </c>
      <c r="Z29" s="39">
        <f t="shared" si="3"/>
        <v>19.2</v>
      </c>
      <c r="AA29" s="38">
        <f t="shared" si="4"/>
        <v>1536</v>
      </c>
      <c r="AB29" s="37">
        <f t="shared" si="5"/>
        <v>871.2</v>
      </c>
      <c r="AC29" s="36">
        <f t="shared" si="6"/>
        <v>1045.44</v>
      </c>
      <c r="AD29" s="35">
        <f t="shared" si="7"/>
        <v>7260</v>
      </c>
      <c r="AE29" s="34">
        <f t="shared" si="8"/>
        <v>8712</v>
      </c>
      <c r="AM29" s="214"/>
      <c r="AN29" s="52">
        <v>80</v>
      </c>
      <c r="AO29" s="33">
        <v>7260</v>
      </c>
    </row>
    <row r="30" spans="1:41" ht="15" customHeight="1" x14ac:dyDescent="0.25">
      <c r="A30" s="59" t="s">
        <v>242</v>
      </c>
      <c r="B30" s="56" t="s">
        <v>245</v>
      </c>
      <c r="C30" s="57">
        <v>6000</v>
      </c>
      <c r="D30" s="57">
        <v>1000</v>
      </c>
      <c r="E30" s="57">
        <v>40</v>
      </c>
      <c r="F30" s="55" t="s">
        <v>389</v>
      </c>
      <c r="G30" s="54" t="s">
        <v>390</v>
      </c>
      <c r="H30" s="53" t="s">
        <v>49</v>
      </c>
      <c r="I30" s="51" t="s">
        <v>3</v>
      </c>
      <c r="J30" s="50"/>
      <c r="K30" s="50"/>
      <c r="L30" s="231"/>
      <c r="M30" s="231"/>
      <c r="N30" s="49"/>
      <c r="O30" s="48">
        <v>1</v>
      </c>
      <c r="P30" s="45">
        <f t="shared" si="0"/>
        <v>6</v>
      </c>
      <c r="Q30" s="44">
        <f t="shared" si="1"/>
        <v>0.24</v>
      </c>
      <c r="R30" s="43">
        <f t="shared" si="2"/>
        <v>19.2</v>
      </c>
      <c r="S30" s="46"/>
      <c r="T30" s="45"/>
      <c r="U30" s="44"/>
      <c r="V30" s="45"/>
      <c r="W30" s="103" t="s">
        <v>34</v>
      </c>
      <c r="X30" s="41">
        <v>80</v>
      </c>
      <c r="Y30" s="40">
        <f t="shared" ref="Y30:Y93" si="10">IF($H30="пач./пал.",$X30*T30,$X30*P30)</f>
        <v>480</v>
      </c>
      <c r="Z30" s="39">
        <f t="shared" ref="Z30:Z93" si="11">IF($H30="пач./пал.",$X30*U30,$X30*Q30)</f>
        <v>19.2</v>
      </c>
      <c r="AA30" s="38">
        <f t="shared" ref="AA30:AA93" si="12">IF($H30="пач./пал.",$X30*V30,$X30*R30)</f>
        <v>1536</v>
      </c>
      <c r="AB30" s="37">
        <f t="shared" si="5"/>
        <v>676</v>
      </c>
      <c r="AC30" s="36">
        <f t="shared" si="6"/>
        <v>811.2</v>
      </c>
      <c r="AD30" s="35">
        <f t="shared" si="7"/>
        <v>16900</v>
      </c>
      <c r="AE30" s="34">
        <f t="shared" si="8"/>
        <v>20280</v>
      </c>
      <c r="AM30" s="214"/>
      <c r="AN30" s="52">
        <v>80</v>
      </c>
      <c r="AO30" s="33">
        <v>16900</v>
      </c>
    </row>
    <row r="31" spans="1:41" ht="15" customHeight="1" x14ac:dyDescent="0.25">
      <c r="A31" s="59" t="s">
        <v>242</v>
      </c>
      <c r="B31" s="58" t="s">
        <v>245</v>
      </c>
      <c r="C31" s="57">
        <v>5000</v>
      </c>
      <c r="D31" s="57">
        <v>1000</v>
      </c>
      <c r="E31" s="57">
        <v>50</v>
      </c>
      <c r="F31" s="55" t="s">
        <v>391</v>
      </c>
      <c r="G31" s="54" t="s">
        <v>392</v>
      </c>
      <c r="H31" s="53" t="s">
        <v>49</v>
      </c>
      <c r="I31" s="51" t="s">
        <v>3</v>
      </c>
      <c r="J31" s="50"/>
      <c r="K31" s="50"/>
      <c r="L31" s="231"/>
      <c r="M31" s="231"/>
      <c r="N31" s="49"/>
      <c r="O31" s="48">
        <v>1</v>
      </c>
      <c r="P31" s="45">
        <f t="shared" si="0"/>
        <v>5</v>
      </c>
      <c r="Q31" s="44">
        <f t="shared" si="1"/>
        <v>0.25</v>
      </c>
      <c r="R31" s="43">
        <f t="shared" si="2"/>
        <v>20</v>
      </c>
      <c r="S31" s="46"/>
      <c r="T31" s="45"/>
      <c r="U31" s="44"/>
      <c r="V31" s="45"/>
      <c r="W31" s="103" t="s">
        <v>34</v>
      </c>
      <c r="X31" s="41">
        <v>80</v>
      </c>
      <c r="Y31" s="40">
        <f t="shared" si="10"/>
        <v>400</v>
      </c>
      <c r="Z31" s="39">
        <f t="shared" si="11"/>
        <v>20</v>
      </c>
      <c r="AA31" s="38">
        <f t="shared" si="12"/>
        <v>1600</v>
      </c>
      <c r="AB31" s="37">
        <f t="shared" si="5"/>
        <v>757</v>
      </c>
      <c r="AC31" s="36">
        <f t="shared" si="6"/>
        <v>908.4</v>
      </c>
      <c r="AD31" s="35">
        <f t="shared" si="7"/>
        <v>15140</v>
      </c>
      <c r="AE31" s="34">
        <f t="shared" si="8"/>
        <v>18168</v>
      </c>
      <c r="AM31" s="214"/>
      <c r="AN31" s="52">
        <v>80</v>
      </c>
      <c r="AO31" s="33">
        <v>15140</v>
      </c>
    </row>
    <row r="32" spans="1:41" ht="15" customHeight="1" x14ac:dyDescent="0.25">
      <c r="A32" s="59" t="s">
        <v>242</v>
      </c>
      <c r="B32" s="58" t="s">
        <v>245</v>
      </c>
      <c r="C32" s="57">
        <v>4000</v>
      </c>
      <c r="D32" s="57">
        <v>1000</v>
      </c>
      <c r="E32" s="57">
        <v>60</v>
      </c>
      <c r="F32" s="55" t="s">
        <v>393</v>
      </c>
      <c r="G32" s="54" t="s">
        <v>394</v>
      </c>
      <c r="H32" s="53" t="s">
        <v>49</v>
      </c>
      <c r="I32" s="51" t="s">
        <v>3</v>
      </c>
      <c r="J32" s="50"/>
      <c r="K32" s="50"/>
      <c r="L32" s="231"/>
      <c r="M32" s="231"/>
      <c r="N32" s="49"/>
      <c r="O32" s="48">
        <v>1</v>
      </c>
      <c r="P32" s="45">
        <f t="shared" ref="P32:P95" si="13">O32*C32*D32/1000000</f>
        <v>4</v>
      </c>
      <c r="Q32" s="44">
        <f t="shared" ref="Q32:Q95" si="14">P32*E32/1000</f>
        <v>0.24</v>
      </c>
      <c r="R32" s="43">
        <f t="shared" ref="R32:R95" si="15">Q32*AN32</f>
        <v>19.2</v>
      </c>
      <c r="S32" s="46"/>
      <c r="T32" s="45"/>
      <c r="U32" s="44"/>
      <c r="V32" s="45"/>
      <c r="W32" s="103" t="s">
        <v>34</v>
      </c>
      <c r="X32" s="41">
        <v>80</v>
      </c>
      <c r="Y32" s="40">
        <f t="shared" si="10"/>
        <v>320</v>
      </c>
      <c r="Z32" s="39">
        <f t="shared" si="11"/>
        <v>19.2</v>
      </c>
      <c r="AA32" s="38">
        <f t="shared" si="12"/>
        <v>1536</v>
      </c>
      <c r="AB32" s="37">
        <f t="shared" si="5"/>
        <v>841.2</v>
      </c>
      <c r="AC32" s="36">
        <f t="shared" si="6"/>
        <v>1009.44</v>
      </c>
      <c r="AD32" s="35">
        <f t="shared" si="7"/>
        <v>14020</v>
      </c>
      <c r="AE32" s="34">
        <f t="shared" si="8"/>
        <v>16824</v>
      </c>
      <c r="AM32" s="214"/>
      <c r="AN32" s="52">
        <v>80</v>
      </c>
      <c r="AO32" s="33">
        <v>14020</v>
      </c>
    </row>
    <row r="33" spans="1:41" ht="15" customHeight="1" x14ac:dyDescent="0.25">
      <c r="A33" s="59" t="s">
        <v>242</v>
      </c>
      <c r="B33" s="58" t="s">
        <v>245</v>
      </c>
      <c r="C33" s="57">
        <v>2000</v>
      </c>
      <c r="D33" s="57">
        <v>1000</v>
      </c>
      <c r="E33" s="57">
        <v>70</v>
      </c>
      <c r="F33" s="55" t="s">
        <v>395</v>
      </c>
      <c r="G33" s="54" t="s">
        <v>396</v>
      </c>
      <c r="H33" s="53" t="s">
        <v>49</v>
      </c>
      <c r="I33" s="51" t="s">
        <v>3</v>
      </c>
      <c r="J33" s="50"/>
      <c r="K33" s="50"/>
      <c r="L33" s="231"/>
      <c r="M33" s="231"/>
      <c r="N33" s="49"/>
      <c r="O33" s="48">
        <v>1</v>
      </c>
      <c r="P33" s="45">
        <f t="shared" si="13"/>
        <v>2</v>
      </c>
      <c r="Q33" s="44">
        <f t="shared" si="14"/>
        <v>0.14000000000000001</v>
      </c>
      <c r="R33" s="43">
        <f t="shared" si="15"/>
        <v>11.200000000000001</v>
      </c>
      <c r="S33" s="46"/>
      <c r="T33" s="45"/>
      <c r="U33" s="44"/>
      <c r="V33" s="45"/>
      <c r="W33" s="103" t="s">
        <v>34</v>
      </c>
      <c r="X33" s="41">
        <v>80</v>
      </c>
      <c r="Y33" s="40">
        <f t="shared" si="10"/>
        <v>160</v>
      </c>
      <c r="Z33" s="39">
        <f t="shared" si="11"/>
        <v>11.200000000000001</v>
      </c>
      <c r="AA33" s="38">
        <f t="shared" si="12"/>
        <v>896.00000000000011</v>
      </c>
      <c r="AB33" s="37">
        <f t="shared" si="5"/>
        <v>935.2</v>
      </c>
      <c r="AC33" s="36">
        <f t="shared" si="6"/>
        <v>1122.24</v>
      </c>
      <c r="AD33" s="35">
        <f t="shared" si="7"/>
        <v>13360</v>
      </c>
      <c r="AE33" s="34">
        <f t="shared" si="8"/>
        <v>16032</v>
      </c>
      <c r="AM33" s="214"/>
      <c r="AN33" s="52">
        <v>80</v>
      </c>
      <c r="AO33" s="33">
        <v>13360</v>
      </c>
    </row>
    <row r="34" spans="1:41" ht="15" customHeight="1" x14ac:dyDescent="0.25">
      <c r="A34" s="59" t="s">
        <v>242</v>
      </c>
      <c r="B34" s="58" t="s">
        <v>245</v>
      </c>
      <c r="C34" s="60">
        <v>2000</v>
      </c>
      <c r="D34" s="60">
        <v>1000</v>
      </c>
      <c r="E34" s="57">
        <v>80</v>
      </c>
      <c r="F34" s="55" t="s">
        <v>397</v>
      </c>
      <c r="G34" s="54" t="s">
        <v>398</v>
      </c>
      <c r="H34" s="53" t="s">
        <v>49</v>
      </c>
      <c r="I34" s="51" t="s">
        <v>3</v>
      </c>
      <c r="J34" s="50"/>
      <c r="K34" s="50"/>
      <c r="L34" s="231"/>
      <c r="M34" s="231"/>
      <c r="N34" s="49"/>
      <c r="O34" s="48">
        <v>1</v>
      </c>
      <c r="P34" s="45">
        <f t="shared" si="13"/>
        <v>2</v>
      </c>
      <c r="Q34" s="44">
        <f t="shared" si="14"/>
        <v>0.16</v>
      </c>
      <c r="R34" s="43">
        <f t="shared" si="15"/>
        <v>12.8</v>
      </c>
      <c r="S34" s="46"/>
      <c r="T34" s="45"/>
      <c r="U34" s="44"/>
      <c r="V34" s="45"/>
      <c r="W34" s="103" t="s">
        <v>34</v>
      </c>
      <c r="X34" s="41">
        <v>80</v>
      </c>
      <c r="Y34" s="40">
        <f t="shared" si="10"/>
        <v>160</v>
      </c>
      <c r="Z34" s="39">
        <f t="shared" si="11"/>
        <v>12.8</v>
      </c>
      <c r="AA34" s="38">
        <f t="shared" si="12"/>
        <v>1024</v>
      </c>
      <c r="AB34" s="37">
        <f t="shared" si="5"/>
        <v>1006.4</v>
      </c>
      <c r="AC34" s="36">
        <f t="shared" si="6"/>
        <v>1207.68</v>
      </c>
      <c r="AD34" s="35">
        <f t="shared" si="7"/>
        <v>12580</v>
      </c>
      <c r="AE34" s="34">
        <f t="shared" si="8"/>
        <v>15096</v>
      </c>
      <c r="AM34" s="214"/>
      <c r="AN34" s="52">
        <v>80</v>
      </c>
      <c r="AO34" s="33">
        <v>12580</v>
      </c>
    </row>
    <row r="35" spans="1:41" ht="15" customHeight="1" x14ac:dyDescent="0.25">
      <c r="A35" s="59" t="s">
        <v>242</v>
      </c>
      <c r="B35" s="58" t="s">
        <v>245</v>
      </c>
      <c r="C35" s="60">
        <v>2000</v>
      </c>
      <c r="D35" s="60">
        <v>1000</v>
      </c>
      <c r="E35" s="57">
        <v>90</v>
      </c>
      <c r="F35" s="55" t="s">
        <v>399</v>
      </c>
      <c r="G35" s="54" t="s">
        <v>400</v>
      </c>
      <c r="H35" s="53" t="s">
        <v>49</v>
      </c>
      <c r="I35" s="51" t="s">
        <v>3</v>
      </c>
      <c r="J35" s="50"/>
      <c r="K35" s="50"/>
      <c r="L35" s="231"/>
      <c r="M35" s="231"/>
      <c r="N35" s="49"/>
      <c r="O35" s="48">
        <v>1</v>
      </c>
      <c r="P35" s="45">
        <f t="shared" si="13"/>
        <v>2</v>
      </c>
      <c r="Q35" s="44">
        <f t="shared" si="14"/>
        <v>0.18</v>
      </c>
      <c r="R35" s="43">
        <f t="shared" si="15"/>
        <v>14.399999999999999</v>
      </c>
      <c r="S35" s="46"/>
      <c r="T35" s="45"/>
      <c r="U35" s="44"/>
      <c r="V35" s="45"/>
      <c r="W35" s="103" t="s">
        <v>34</v>
      </c>
      <c r="X35" s="41">
        <v>80</v>
      </c>
      <c r="Y35" s="40">
        <f t="shared" si="10"/>
        <v>160</v>
      </c>
      <c r="Z35" s="39">
        <f t="shared" si="11"/>
        <v>14.399999999999999</v>
      </c>
      <c r="AA35" s="38">
        <f t="shared" si="12"/>
        <v>1152</v>
      </c>
      <c r="AB35" s="37">
        <f t="shared" si="5"/>
        <v>1078.2</v>
      </c>
      <c r="AC35" s="36">
        <f t="shared" si="6"/>
        <v>1293.8399999999999</v>
      </c>
      <c r="AD35" s="35">
        <f t="shared" si="7"/>
        <v>11980</v>
      </c>
      <c r="AE35" s="34">
        <f t="shared" si="8"/>
        <v>14376</v>
      </c>
      <c r="AM35" s="214"/>
      <c r="AN35" s="52">
        <v>80</v>
      </c>
      <c r="AO35" s="33">
        <v>11980</v>
      </c>
    </row>
    <row r="36" spans="1:41" ht="15" customHeight="1" x14ac:dyDescent="0.25">
      <c r="A36" s="59" t="s">
        <v>242</v>
      </c>
      <c r="B36" s="58" t="s">
        <v>245</v>
      </c>
      <c r="C36" s="60">
        <v>2000</v>
      </c>
      <c r="D36" s="60">
        <v>1000</v>
      </c>
      <c r="E36" s="57">
        <v>100</v>
      </c>
      <c r="F36" s="55" t="s">
        <v>401</v>
      </c>
      <c r="G36" s="54" t="s">
        <v>402</v>
      </c>
      <c r="H36" s="53" t="s">
        <v>49</v>
      </c>
      <c r="I36" s="51" t="s">
        <v>3</v>
      </c>
      <c r="J36" s="50"/>
      <c r="K36" s="50"/>
      <c r="L36" s="231"/>
      <c r="M36" s="231"/>
      <c r="N36" s="49"/>
      <c r="O36" s="48">
        <v>1</v>
      </c>
      <c r="P36" s="45">
        <f t="shared" si="13"/>
        <v>2</v>
      </c>
      <c r="Q36" s="44">
        <f t="shared" si="14"/>
        <v>0.2</v>
      </c>
      <c r="R36" s="43">
        <f t="shared" si="15"/>
        <v>16</v>
      </c>
      <c r="S36" s="46"/>
      <c r="T36" s="45"/>
      <c r="U36" s="44"/>
      <c r="V36" s="45"/>
      <c r="W36" s="103" t="s">
        <v>34</v>
      </c>
      <c r="X36" s="41">
        <v>80</v>
      </c>
      <c r="Y36" s="40">
        <f t="shared" si="10"/>
        <v>160</v>
      </c>
      <c r="Z36" s="39">
        <f t="shared" si="11"/>
        <v>16</v>
      </c>
      <c r="AA36" s="38">
        <f t="shared" si="12"/>
        <v>1280</v>
      </c>
      <c r="AB36" s="37">
        <f t="shared" si="5"/>
        <v>1184</v>
      </c>
      <c r="AC36" s="36">
        <f t="shared" si="6"/>
        <v>1420.8</v>
      </c>
      <c r="AD36" s="35">
        <f t="shared" si="7"/>
        <v>11840</v>
      </c>
      <c r="AE36" s="34">
        <f t="shared" si="8"/>
        <v>14208</v>
      </c>
      <c r="AM36" s="214"/>
      <c r="AN36" s="52">
        <v>80</v>
      </c>
      <c r="AO36" s="33">
        <v>11840</v>
      </c>
    </row>
    <row r="37" spans="1:41" ht="15" customHeight="1" x14ac:dyDescent="0.25">
      <c r="A37" s="59" t="s">
        <v>242</v>
      </c>
      <c r="B37" s="58" t="s">
        <v>245</v>
      </c>
      <c r="C37" s="60">
        <v>2000</v>
      </c>
      <c r="D37" s="60">
        <v>1000</v>
      </c>
      <c r="E37" s="57">
        <v>110</v>
      </c>
      <c r="F37" s="55" t="s">
        <v>403</v>
      </c>
      <c r="G37" s="54" t="s">
        <v>404</v>
      </c>
      <c r="H37" s="53" t="s">
        <v>49</v>
      </c>
      <c r="I37" s="51" t="s">
        <v>3</v>
      </c>
      <c r="J37" s="50"/>
      <c r="K37" s="50"/>
      <c r="L37" s="231"/>
      <c r="M37" s="231"/>
      <c r="N37" s="49"/>
      <c r="O37" s="48">
        <v>1</v>
      </c>
      <c r="P37" s="45">
        <f t="shared" si="13"/>
        <v>2</v>
      </c>
      <c r="Q37" s="44">
        <f t="shared" si="14"/>
        <v>0.22</v>
      </c>
      <c r="R37" s="43">
        <f t="shared" si="15"/>
        <v>17.600000000000001</v>
      </c>
      <c r="S37" s="46"/>
      <c r="T37" s="45"/>
      <c r="U37" s="44"/>
      <c r="V37" s="45"/>
      <c r="W37" s="103" t="s">
        <v>34</v>
      </c>
      <c r="X37" s="41">
        <v>80</v>
      </c>
      <c r="Y37" s="40">
        <f t="shared" si="10"/>
        <v>160</v>
      </c>
      <c r="Z37" s="39">
        <f t="shared" si="11"/>
        <v>17.600000000000001</v>
      </c>
      <c r="AA37" s="38">
        <f t="shared" si="12"/>
        <v>1408</v>
      </c>
      <c r="AB37" s="37">
        <f t="shared" si="5"/>
        <v>1289.2</v>
      </c>
      <c r="AC37" s="36">
        <f t="shared" si="6"/>
        <v>1547.04</v>
      </c>
      <c r="AD37" s="35">
        <f t="shared" si="7"/>
        <v>11720</v>
      </c>
      <c r="AE37" s="34">
        <f t="shared" si="8"/>
        <v>14064</v>
      </c>
      <c r="AM37" s="214"/>
      <c r="AN37" s="52">
        <v>80</v>
      </c>
      <c r="AO37" s="33">
        <v>11720</v>
      </c>
    </row>
    <row r="38" spans="1:41" ht="15" customHeight="1" x14ac:dyDescent="0.25">
      <c r="A38" s="59" t="s">
        <v>242</v>
      </c>
      <c r="B38" s="58" t="s">
        <v>245</v>
      </c>
      <c r="C38" s="60">
        <v>2000</v>
      </c>
      <c r="D38" s="60">
        <v>1000</v>
      </c>
      <c r="E38" s="57">
        <v>120</v>
      </c>
      <c r="F38" s="55" t="s">
        <v>405</v>
      </c>
      <c r="G38" s="54" t="s">
        <v>406</v>
      </c>
      <c r="H38" s="53" t="s">
        <v>49</v>
      </c>
      <c r="I38" s="51" t="s">
        <v>3</v>
      </c>
      <c r="J38" s="50"/>
      <c r="K38" s="50"/>
      <c r="L38" s="231"/>
      <c r="M38" s="231"/>
      <c r="N38" s="49"/>
      <c r="O38" s="48">
        <v>1</v>
      </c>
      <c r="P38" s="45">
        <f t="shared" si="13"/>
        <v>2</v>
      </c>
      <c r="Q38" s="44">
        <f t="shared" si="14"/>
        <v>0.24</v>
      </c>
      <c r="R38" s="43">
        <f t="shared" si="15"/>
        <v>19.2</v>
      </c>
      <c r="S38" s="46"/>
      <c r="T38" s="45"/>
      <c r="U38" s="44"/>
      <c r="V38" s="45"/>
      <c r="W38" s="103" t="s">
        <v>34</v>
      </c>
      <c r="X38" s="41">
        <v>80</v>
      </c>
      <c r="Y38" s="40">
        <f t="shared" si="10"/>
        <v>160</v>
      </c>
      <c r="Z38" s="39">
        <f t="shared" si="11"/>
        <v>19.2</v>
      </c>
      <c r="AA38" s="38">
        <f t="shared" si="12"/>
        <v>1536</v>
      </c>
      <c r="AB38" s="37">
        <f t="shared" si="5"/>
        <v>1370.4</v>
      </c>
      <c r="AC38" s="36">
        <f t="shared" si="6"/>
        <v>1644.48</v>
      </c>
      <c r="AD38" s="35">
        <f t="shared" si="7"/>
        <v>11420</v>
      </c>
      <c r="AE38" s="34">
        <f t="shared" si="8"/>
        <v>13704</v>
      </c>
      <c r="AM38" s="214"/>
      <c r="AN38" s="52">
        <v>80</v>
      </c>
      <c r="AO38" s="33">
        <v>11420</v>
      </c>
    </row>
    <row r="39" spans="1:41" ht="15" customHeight="1" x14ac:dyDescent="0.25">
      <c r="A39" s="59" t="s">
        <v>242</v>
      </c>
      <c r="B39" s="56" t="s">
        <v>246</v>
      </c>
      <c r="C39" s="57">
        <v>6000</v>
      </c>
      <c r="D39" s="57">
        <v>1000</v>
      </c>
      <c r="E39" s="57">
        <v>40</v>
      </c>
      <c r="F39" s="55" t="s">
        <v>407</v>
      </c>
      <c r="G39" s="54" t="s">
        <v>408</v>
      </c>
      <c r="H39" s="53" t="s">
        <v>49</v>
      </c>
      <c r="I39" s="51" t="s">
        <v>3</v>
      </c>
      <c r="J39" s="50"/>
      <c r="K39" s="50"/>
      <c r="L39" s="231"/>
      <c r="M39" s="231"/>
      <c r="N39" s="49"/>
      <c r="O39" s="48">
        <v>1</v>
      </c>
      <c r="P39" s="45">
        <f t="shared" si="13"/>
        <v>6</v>
      </c>
      <c r="Q39" s="44">
        <f t="shared" si="14"/>
        <v>0.24</v>
      </c>
      <c r="R39" s="43">
        <f t="shared" si="15"/>
        <v>19.2</v>
      </c>
      <c r="S39" s="46"/>
      <c r="T39" s="45"/>
      <c r="U39" s="44"/>
      <c r="V39" s="45"/>
      <c r="W39" s="42" t="s">
        <v>1</v>
      </c>
      <c r="X39" s="41">
        <v>80</v>
      </c>
      <c r="Y39" s="40">
        <f t="shared" si="10"/>
        <v>480</v>
      </c>
      <c r="Z39" s="39">
        <f t="shared" si="11"/>
        <v>19.2</v>
      </c>
      <c r="AA39" s="38">
        <f t="shared" si="12"/>
        <v>1536</v>
      </c>
      <c r="AB39" s="37">
        <f t="shared" si="5"/>
        <v>379.2</v>
      </c>
      <c r="AC39" s="36">
        <f t="shared" si="6"/>
        <v>455.04</v>
      </c>
      <c r="AD39" s="35">
        <f t="shared" si="7"/>
        <v>9480</v>
      </c>
      <c r="AE39" s="34">
        <f t="shared" si="8"/>
        <v>11376</v>
      </c>
      <c r="AM39" s="214"/>
      <c r="AN39" s="52">
        <v>80</v>
      </c>
      <c r="AO39" s="33">
        <v>9480</v>
      </c>
    </row>
    <row r="40" spans="1:41" ht="15" customHeight="1" x14ac:dyDescent="0.25">
      <c r="A40" s="59" t="s">
        <v>242</v>
      </c>
      <c r="B40" s="58" t="s">
        <v>246</v>
      </c>
      <c r="C40" s="57">
        <v>5000</v>
      </c>
      <c r="D40" s="57">
        <v>1000</v>
      </c>
      <c r="E40" s="57">
        <v>50</v>
      </c>
      <c r="F40" s="55" t="s">
        <v>409</v>
      </c>
      <c r="G40" s="54" t="s">
        <v>410</v>
      </c>
      <c r="H40" s="53" t="s">
        <v>49</v>
      </c>
      <c r="I40" s="51" t="s">
        <v>3</v>
      </c>
      <c r="J40" s="50"/>
      <c r="K40" s="50"/>
      <c r="L40" s="231"/>
      <c r="M40" s="231"/>
      <c r="N40" s="49"/>
      <c r="O40" s="48">
        <v>1</v>
      </c>
      <c r="P40" s="45">
        <f t="shared" si="13"/>
        <v>5</v>
      </c>
      <c r="Q40" s="44">
        <f t="shared" si="14"/>
        <v>0.25</v>
      </c>
      <c r="R40" s="43">
        <f t="shared" si="15"/>
        <v>20</v>
      </c>
      <c r="S40" s="46"/>
      <c r="T40" s="45"/>
      <c r="U40" s="44"/>
      <c r="V40" s="45"/>
      <c r="W40" s="42" t="s">
        <v>1</v>
      </c>
      <c r="X40" s="41">
        <v>80</v>
      </c>
      <c r="Y40" s="40">
        <f t="shared" si="10"/>
        <v>400</v>
      </c>
      <c r="Z40" s="39">
        <f t="shared" si="11"/>
        <v>20</v>
      </c>
      <c r="AA40" s="38">
        <f t="shared" si="12"/>
        <v>1600</v>
      </c>
      <c r="AB40" s="37">
        <f t="shared" si="5"/>
        <v>439</v>
      </c>
      <c r="AC40" s="36">
        <f t="shared" si="6"/>
        <v>526.79999999999995</v>
      </c>
      <c r="AD40" s="35">
        <f t="shared" si="7"/>
        <v>8780</v>
      </c>
      <c r="AE40" s="34">
        <f t="shared" si="8"/>
        <v>10536</v>
      </c>
      <c r="AM40" s="214"/>
      <c r="AN40" s="52">
        <v>80</v>
      </c>
      <c r="AO40" s="33">
        <v>8780</v>
      </c>
    </row>
    <row r="41" spans="1:41" ht="15" customHeight="1" x14ac:dyDescent="0.25">
      <c r="A41" s="59" t="s">
        <v>242</v>
      </c>
      <c r="B41" s="58" t="s">
        <v>246</v>
      </c>
      <c r="C41" s="57">
        <v>4000</v>
      </c>
      <c r="D41" s="57">
        <v>1000</v>
      </c>
      <c r="E41" s="57">
        <v>60</v>
      </c>
      <c r="F41" s="55" t="s">
        <v>411</v>
      </c>
      <c r="G41" s="54" t="s">
        <v>412</v>
      </c>
      <c r="H41" s="53" t="s">
        <v>49</v>
      </c>
      <c r="I41" s="51" t="s">
        <v>3</v>
      </c>
      <c r="J41" s="50"/>
      <c r="K41" s="50"/>
      <c r="L41" s="231"/>
      <c r="M41" s="231"/>
      <c r="N41" s="49"/>
      <c r="O41" s="48">
        <v>1</v>
      </c>
      <c r="P41" s="45">
        <f t="shared" si="13"/>
        <v>4</v>
      </c>
      <c r="Q41" s="44">
        <f t="shared" si="14"/>
        <v>0.24</v>
      </c>
      <c r="R41" s="43">
        <f t="shared" si="15"/>
        <v>19.2</v>
      </c>
      <c r="S41" s="46"/>
      <c r="T41" s="45"/>
      <c r="U41" s="44"/>
      <c r="V41" s="45"/>
      <c r="W41" s="105" t="s">
        <v>35</v>
      </c>
      <c r="X41" s="41">
        <v>80</v>
      </c>
      <c r="Y41" s="40">
        <f t="shared" si="10"/>
        <v>320</v>
      </c>
      <c r="Z41" s="39">
        <f t="shared" si="11"/>
        <v>19.2</v>
      </c>
      <c r="AA41" s="38">
        <f t="shared" si="12"/>
        <v>1536</v>
      </c>
      <c r="AB41" s="37">
        <f t="shared" si="5"/>
        <v>512.4</v>
      </c>
      <c r="AC41" s="36">
        <f t="shared" si="6"/>
        <v>614.88</v>
      </c>
      <c r="AD41" s="35">
        <f t="shared" si="7"/>
        <v>8540</v>
      </c>
      <c r="AE41" s="34">
        <f t="shared" si="8"/>
        <v>10248</v>
      </c>
      <c r="AM41" s="214"/>
      <c r="AN41" s="52">
        <v>80</v>
      </c>
      <c r="AO41" s="33">
        <v>8540</v>
      </c>
    </row>
    <row r="42" spans="1:41" ht="15" customHeight="1" x14ac:dyDescent="0.25">
      <c r="A42" s="59" t="s">
        <v>242</v>
      </c>
      <c r="B42" s="58" t="s">
        <v>246</v>
      </c>
      <c r="C42" s="57">
        <v>2000</v>
      </c>
      <c r="D42" s="57">
        <v>1000</v>
      </c>
      <c r="E42" s="57">
        <v>70</v>
      </c>
      <c r="F42" s="55" t="s">
        <v>413</v>
      </c>
      <c r="G42" s="54" t="s">
        <v>414</v>
      </c>
      <c r="H42" s="53" t="s">
        <v>49</v>
      </c>
      <c r="I42" s="51" t="s">
        <v>3</v>
      </c>
      <c r="J42" s="50"/>
      <c r="K42" s="50"/>
      <c r="L42" s="231"/>
      <c r="M42" s="231"/>
      <c r="N42" s="49"/>
      <c r="O42" s="48">
        <v>1</v>
      </c>
      <c r="P42" s="45">
        <f t="shared" si="13"/>
        <v>2</v>
      </c>
      <c r="Q42" s="44">
        <f t="shared" si="14"/>
        <v>0.14000000000000001</v>
      </c>
      <c r="R42" s="43">
        <f t="shared" si="15"/>
        <v>11.200000000000001</v>
      </c>
      <c r="S42" s="46"/>
      <c r="T42" s="45"/>
      <c r="U42" s="44"/>
      <c r="V42" s="45"/>
      <c r="W42" s="103" t="s">
        <v>34</v>
      </c>
      <c r="X42" s="41">
        <v>80</v>
      </c>
      <c r="Y42" s="40">
        <f t="shared" si="10"/>
        <v>160</v>
      </c>
      <c r="Z42" s="39">
        <f t="shared" si="11"/>
        <v>11.200000000000001</v>
      </c>
      <c r="AA42" s="38">
        <f t="shared" si="12"/>
        <v>896.00000000000011</v>
      </c>
      <c r="AB42" s="37">
        <f t="shared" si="5"/>
        <v>579.6</v>
      </c>
      <c r="AC42" s="36">
        <f t="shared" si="6"/>
        <v>695.52</v>
      </c>
      <c r="AD42" s="35">
        <f t="shared" si="7"/>
        <v>8280</v>
      </c>
      <c r="AE42" s="34">
        <f t="shared" si="8"/>
        <v>9936</v>
      </c>
      <c r="AM42" s="214"/>
      <c r="AN42" s="52">
        <v>80</v>
      </c>
      <c r="AO42" s="33">
        <v>8280</v>
      </c>
    </row>
    <row r="43" spans="1:41" ht="15" customHeight="1" x14ac:dyDescent="0.25">
      <c r="A43" s="59" t="s">
        <v>242</v>
      </c>
      <c r="B43" s="58" t="s">
        <v>246</v>
      </c>
      <c r="C43" s="60">
        <v>2000</v>
      </c>
      <c r="D43" s="60">
        <v>1000</v>
      </c>
      <c r="E43" s="57">
        <v>80</v>
      </c>
      <c r="F43" s="55" t="s">
        <v>415</v>
      </c>
      <c r="G43" s="54" t="s">
        <v>416</v>
      </c>
      <c r="H43" s="53" t="s">
        <v>49</v>
      </c>
      <c r="I43" s="51" t="s">
        <v>3</v>
      </c>
      <c r="J43" s="50"/>
      <c r="K43" s="50"/>
      <c r="L43" s="231"/>
      <c r="M43" s="231"/>
      <c r="N43" s="49"/>
      <c r="O43" s="48">
        <v>1</v>
      </c>
      <c r="P43" s="45">
        <f t="shared" si="13"/>
        <v>2</v>
      </c>
      <c r="Q43" s="44">
        <f t="shared" si="14"/>
        <v>0.16</v>
      </c>
      <c r="R43" s="43">
        <f t="shared" si="15"/>
        <v>12.8</v>
      </c>
      <c r="S43" s="46"/>
      <c r="T43" s="45"/>
      <c r="U43" s="44"/>
      <c r="V43" s="45"/>
      <c r="W43" s="105" t="s">
        <v>35</v>
      </c>
      <c r="X43" s="41">
        <v>80</v>
      </c>
      <c r="Y43" s="40">
        <f t="shared" si="10"/>
        <v>160</v>
      </c>
      <c r="Z43" s="39">
        <f t="shared" si="11"/>
        <v>12.8</v>
      </c>
      <c r="AA43" s="38">
        <f t="shared" si="12"/>
        <v>1024</v>
      </c>
      <c r="AB43" s="37">
        <f t="shared" si="5"/>
        <v>628.79999999999995</v>
      </c>
      <c r="AC43" s="36">
        <f t="shared" si="6"/>
        <v>754.56</v>
      </c>
      <c r="AD43" s="35">
        <f t="shared" si="7"/>
        <v>7860</v>
      </c>
      <c r="AE43" s="34">
        <f t="shared" si="8"/>
        <v>9432</v>
      </c>
      <c r="AM43" s="214"/>
      <c r="AN43" s="52">
        <v>80</v>
      </c>
      <c r="AO43" s="33">
        <v>7860</v>
      </c>
    </row>
    <row r="44" spans="1:41" ht="15" customHeight="1" x14ac:dyDescent="0.25">
      <c r="A44" s="59" t="s">
        <v>242</v>
      </c>
      <c r="B44" s="58" t="s">
        <v>246</v>
      </c>
      <c r="C44" s="60">
        <v>2000</v>
      </c>
      <c r="D44" s="60">
        <v>1000</v>
      </c>
      <c r="E44" s="57">
        <v>90</v>
      </c>
      <c r="F44" s="55" t="s">
        <v>417</v>
      </c>
      <c r="G44" s="54" t="s">
        <v>418</v>
      </c>
      <c r="H44" s="53" t="s">
        <v>49</v>
      </c>
      <c r="I44" s="51" t="s">
        <v>3</v>
      </c>
      <c r="J44" s="50"/>
      <c r="K44" s="50"/>
      <c r="L44" s="231"/>
      <c r="M44" s="231"/>
      <c r="N44" s="49"/>
      <c r="O44" s="48">
        <v>1</v>
      </c>
      <c r="P44" s="45">
        <f t="shared" si="13"/>
        <v>2</v>
      </c>
      <c r="Q44" s="44">
        <f t="shared" si="14"/>
        <v>0.18</v>
      </c>
      <c r="R44" s="43">
        <f t="shared" si="15"/>
        <v>14.399999999999999</v>
      </c>
      <c r="S44" s="46"/>
      <c r="T44" s="45"/>
      <c r="U44" s="44"/>
      <c r="V44" s="45"/>
      <c r="W44" s="103" t="s">
        <v>34</v>
      </c>
      <c r="X44" s="41">
        <v>80</v>
      </c>
      <c r="Y44" s="40">
        <f t="shared" si="10"/>
        <v>160</v>
      </c>
      <c r="Z44" s="39">
        <f t="shared" si="11"/>
        <v>14.399999999999999</v>
      </c>
      <c r="AA44" s="38">
        <f t="shared" si="12"/>
        <v>1152</v>
      </c>
      <c r="AB44" s="37">
        <f t="shared" si="5"/>
        <v>705.6</v>
      </c>
      <c r="AC44" s="36">
        <f t="shared" si="6"/>
        <v>846.72</v>
      </c>
      <c r="AD44" s="35">
        <f t="shared" si="7"/>
        <v>7840</v>
      </c>
      <c r="AE44" s="34">
        <f t="shared" si="8"/>
        <v>9408</v>
      </c>
      <c r="AM44" s="214"/>
      <c r="AN44" s="52">
        <v>80</v>
      </c>
      <c r="AO44" s="33">
        <v>7840</v>
      </c>
    </row>
    <row r="45" spans="1:41" ht="15" customHeight="1" x14ac:dyDescent="0.25">
      <c r="A45" s="59" t="s">
        <v>242</v>
      </c>
      <c r="B45" s="58" t="s">
        <v>246</v>
      </c>
      <c r="C45" s="60">
        <v>2000</v>
      </c>
      <c r="D45" s="60">
        <v>1000</v>
      </c>
      <c r="E45" s="57">
        <v>100</v>
      </c>
      <c r="F45" s="55" t="s">
        <v>419</v>
      </c>
      <c r="G45" s="54" t="s">
        <v>420</v>
      </c>
      <c r="H45" s="53" t="s">
        <v>49</v>
      </c>
      <c r="I45" s="51" t="s">
        <v>3</v>
      </c>
      <c r="J45" s="50"/>
      <c r="K45" s="50"/>
      <c r="L45" s="231"/>
      <c r="M45" s="231"/>
      <c r="N45" s="49"/>
      <c r="O45" s="48">
        <v>1</v>
      </c>
      <c r="P45" s="45">
        <f t="shared" si="13"/>
        <v>2</v>
      </c>
      <c r="Q45" s="44">
        <f t="shared" si="14"/>
        <v>0.2</v>
      </c>
      <c r="R45" s="43">
        <f t="shared" si="15"/>
        <v>16</v>
      </c>
      <c r="S45" s="46"/>
      <c r="T45" s="45"/>
      <c r="U45" s="44"/>
      <c r="V45" s="45"/>
      <c r="W45" s="105" t="s">
        <v>35</v>
      </c>
      <c r="X45" s="41">
        <v>80</v>
      </c>
      <c r="Y45" s="40">
        <f t="shared" si="10"/>
        <v>160</v>
      </c>
      <c r="Z45" s="39">
        <f t="shared" si="11"/>
        <v>16</v>
      </c>
      <c r="AA45" s="38">
        <f t="shared" si="12"/>
        <v>1280</v>
      </c>
      <c r="AB45" s="37">
        <f t="shared" si="5"/>
        <v>752</v>
      </c>
      <c r="AC45" s="36">
        <f t="shared" si="6"/>
        <v>902.4</v>
      </c>
      <c r="AD45" s="35">
        <f t="shared" si="7"/>
        <v>7520</v>
      </c>
      <c r="AE45" s="34">
        <f t="shared" si="8"/>
        <v>9024</v>
      </c>
      <c r="AM45" s="214"/>
      <c r="AN45" s="52">
        <v>80</v>
      </c>
      <c r="AO45" s="33">
        <v>7520</v>
      </c>
    </row>
    <row r="46" spans="1:41" ht="15" customHeight="1" x14ac:dyDescent="0.25">
      <c r="A46" s="59" t="s">
        <v>242</v>
      </c>
      <c r="B46" s="58" t="s">
        <v>246</v>
      </c>
      <c r="C46" s="60">
        <v>2000</v>
      </c>
      <c r="D46" s="60">
        <v>1000</v>
      </c>
      <c r="E46" s="57">
        <v>110</v>
      </c>
      <c r="F46" s="55" t="s">
        <v>421</v>
      </c>
      <c r="G46" s="54" t="s">
        <v>422</v>
      </c>
      <c r="H46" s="53" t="s">
        <v>49</v>
      </c>
      <c r="I46" s="51" t="s">
        <v>3</v>
      </c>
      <c r="J46" s="50"/>
      <c r="K46" s="50"/>
      <c r="L46" s="231"/>
      <c r="M46" s="231"/>
      <c r="N46" s="49"/>
      <c r="O46" s="48">
        <v>1</v>
      </c>
      <c r="P46" s="45">
        <f t="shared" si="13"/>
        <v>2</v>
      </c>
      <c r="Q46" s="44">
        <f t="shared" si="14"/>
        <v>0.22</v>
      </c>
      <c r="R46" s="43">
        <f t="shared" si="15"/>
        <v>17.600000000000001</v>
      </c>
      <c r="S46" s="46"/>
      <c r="T46" s="45"/>
      <c r="U46" s="44"/>
      <c r="V46" s="45"/>
      <c r="W46" s="103" t="s">
        <v>34</v>
      </c>
      <c r="X46" s="41">
        <v>80</v>
      </c>
      <c r="Y46" s="40">
        <f t="shared" si="10"/>
        <v>160</v>
      </c>
      <c r="Z46" s="39">
        <f t="shared" si="11"/>
        <v>17.600000000000001</v>
      </c>
      <c r="AA46" s="38">
        <f t="shared" si="12"/>
        <v>1408</v>
      </c>
      <c r="AB46" s="37">
        <f t="shared" si="5"/>
        <v>851.4</v>
      </c>
      <c r="AC46" s="36">
        <f t="shared" si="6"/>
        <v>1021.68</v>
      </c>
      <c r="AD46" s="35">
        <f t="shared" si="7"/>
        <v>7740</v>
      </c>
      <c r="AE46" s="34">
        <f t="shared" si="8"/>
        <v>9288</v>
      </c>
      <c r="AM46" s="214"/>
      <c r="AN46" s="52">
        <v>80</v>
      </c>
      <c r="AO46" s="33">
        <v>7740</v>
      </c>
    </row>
    <row r="47" spans="1:41" ht="15" customHeight="1" x14ac:dyDescent="0.25">
      <c r="A47" s="59" t="s">
        <v>242</v>
      </c>
      <c r="B47" s="58" t="s">
        <v>246</v>
      </c>
      <c r="C47" s="60">
        <v>2000</v>
      </c>
      <c r="D47" s="60">
        <v>1000</v>
      </c>
      <c r="E47" s="57">
        <v>120</v>
      </c>
      <c r="F47" s="55" t="s">
        <v>423</v>
      </c>
      <c r="G47" s="54" t="s">
        <v>424</v>
      </c>
      <c r="H47" s="53" t="s">
        <v>49</v>
      </c>
      <c r="I47" s="51" t="s">
        <v>3</v>
      </c>
      <c r="J47" s="50"/>
      <c r="K47" s="50"/>
      <c r="L47" s="231"/>
      <c r="M47" s="231"/>
      <c r="N47" s="49"/>
      <c r="O47" s="48">
        <v>1</v>
      </c>
      <c r="P47" s="45">
        <f t="shared" si="13"/>
        <v>2</v>
      </c>
      <c r="Q47" s="44">
        <f t="shared" si="14"/>
        <v>0.24</v>
      </c>
      <c r="R47" s="43">
        <f t="shared" si="15"/>
        <v>19.2</v>
      </c>
      <c r="S47" s="46"/>
      <c r="T47" s="45"/>
      <c r="U47" s="44"/>
      <c r="V47" s="45"/>
      <c r="W47" s="103" t="s">
        <v>34</v>
      </c>
      <c r="X47" s="41">
        <v>80</v>
      </c>
      <c r="Y47" s="40">
        <f t="shared" si="10"/>
        <v>160</v>
      </c>
      <c r="Z47" s="39">
        <f t="shared" si="11"/>
        <v>19.2</v>
      </c>
      <c r="AA47" s="38">
        <f t="shared" si="12"/>
        <v>1536</v>
      </c>
      <c r="AB47" s="37">
        <f t="shared" si="5"/>
        <v>902.4</v>
      </c>
      <c r="AC47" s="36">
        <f t="shared" si="6"/>
        <v>1082.8800000000001</v>
      </c>
      <c r="AD47" s="35">
        <f t="shared" si="7"/>
        <v>7520</v>
      </c>
      <c r="AE47" s="34">
        <f t="shared" si="8"/>
        <v>9024</v>
      </c>
      <c r="AM47" s="214"/>
      <c r="AN47" s="52">
        <v>80</v>
      </c>
      <c r="AO47" s="33">
        <v>7520</v>
      </c>
    </row>
    <row r="48" spans="1:41" ht="15" customHeight="1" x14ac:dyDescent="0.25">
      <c r="A48" s="59" t="s">
        <v>242</v>
      </c>
      <c r="B48" s="56" t="s">
        <v>247</v>
      </c>
      <c r="C48" s="57">
        <v>6000</v>
      </c>
      <c r="D48" s="57">
        <v>1000</v>
      </c>
      <c r="E48" s="57">
        <v>40</v>
      </c>
      <c r="F48" s="55" t="s">
        <v>425</v>
      </c>
      <c r="G48" s="54" t="s">
        <v>426</v>
      </c>
      <c r="H48" s="53" t="s">
        <v>49</v>
      </c>
      <c r="I48" s="51" t="s">
        <v>3</v>
      </c>
      <c r="J48" s="50"/>
      <c r="K48" s="50"/>
      <c r="L48" s="231"/>
      <c r="M48" s="231"/>
      <c r="N48" s="49"/>
      <c r="O48" s="48">
        <v>1</v>
      </c>
      <c r="P48" s="45">
        <f t="shared" si="13"/>
        <v>6</v>
      </c>
      <c r="Q48" s="44">
        <f t="shared" si="14"/>
        <v>0.24</v>
      </c>
      <c r="R48" s="43">
        <f t="shared" si="15"/>
        <v>19.2</v>
      </c>
      <c r="S48" s="46"/>
      <c r="T48" s="45"/>
      <c r="U48" s="44"/>
      <c r="V48" s="45"/>
      <c r="W48" s="42" t="s">
        <v>1</v>
      </c>
      <c r="X48" s="41">
        <v>80</v>
      </c>
      <c r="Y48" s="40">
        <f t="shared" si="10"/>
        <v>480</v>
      </c>
      <c r="Z48" s="39">
        <f t="shared" si="11"/>
        <v>19.2</v>
      </c>
      <c r="AA48" s="38">
        <f t="shared" si="12"/>
        <v>1536</v>
      </c>
      <c r="AB48" s="37">
        <f t="shared" si="5"/>
        <v>401.6</v>
      </c>
      <c r="AC48" s="36">
        <f t="shared" si="6"/>
        <v>481.92</v>
      </c>
      <c r="AD48" s="35">
        <f t="shared" si="7"/>
        <v>10040</v>
      </c>
      <c r="AE48" s="34">
        <f t="shared" si="8"/>
        <v>12048</v>
      </c>
      <c r="AM48" s="214"/>
      <c r="AN48" s="52">
        <v>80</v>
      </c>
      <c r="AO48" s="33">
        <v>10040</v>
      </c>
    </row>
    <row r="49" spans="1:41" ht="15" customHeight="1" x14ac:dyDescent="0.25">
      <c r="A49" s="59" t="s">
        <v>242</v>
      </c>
      <c r="B49" s="58" t="s">
        <v>247</v>
      </c>
      <c r="C49" s="57">
        <v>5000</v>
      </c>
      <c r="D49" s="57">
        <v>1000</v>
      </c>
      <c r="E49" s="57">
        <v>50</v>
      </c>
      <c r="F49" s="55" t="s">
        <v>427</v>
      </c>
      <c r="G49" s="54" t="s">
        <v>428</v>
      </c>
      <c r="H49" s="53" t="s">
        <v>49</v>
      </c>
      <c r="I49" s="51" t="s">
        <v>3</v>
      </c>
      <c r="J49" s="50"/>
      <c r="K49" s="50"/>
      <c r="L49" s="231"/>
      <c r="M49" s="231"/>
      <c r="N49" s="49"/>
      <c r="O49" s="48">
        <v>1</v>
      </c>
      <c r="P49" s="45">
        <f t="shared" si="13"/>
        <v>5</v>
      </c>
      <c r="Q49" s="44">
        <f t="shared" si="14"/>
        <v>0.25</v>
      </c>
      <c r="R49" s="43">
        <f t="shared" si="15"/>
        <v>20</v>
      </c>
      <c r="S49" s="46"/>
      <c r="T49" s="45"/>
      <c r="U49" s="44"/>
      <c r="V49" s="45"/>
      <c r="W49" s="42" t="s">
        <v>1</v>
      </c>
      <c r="X49" s="41">
        <v>80</v>
      </c>
      <c r="Y49" s="40">
        <f t="shared" si="10"/>
        <v>400</v>
      </c>
      <c r="Z49" s="39">
        <f t="shared" si="11"/>
        <v>20</v>
      </c>
      <c r="AA49" s="38">
        <f t="shared" si="12"/>
        <v>1600</v>
      </c>
      <c r="AB49" s="37">
        <f t="shared" si="5"/>
        <v>470</v>
      </c>
      <c r="AC49" s="36">
        <f t="shared" si="6"/>
        <v>564</v>
      </c>
      <c r="AD49" s="35">
        <f t="shared" si="7"/>
        <v>9400</v>
      </c>
      <c r="AE49" s="34">
        <f t="shared" si="8"/>
        <v>11280</v>
      </c>
      <c r="AM49" s="214"/>
      <c r="AN49" s="52">
        <v>80</v>
      </c>
      <c r="AO49" s="33">
        <v>9400</v>
      </c>
    </row>
    <row r="50" spans="1:41" ht="15" customHeight="1" x14ac:dyDescent="0.25">
      <c r="A50" s="59" t="s">
        <v>242</v>
      </c>
      <c r="B50" s="58" t="s">
        <v>247</v>
      </c>
      <c r="C50" s="57">
        <v>4000</v>
      </c>
      <c r="D50" s="57">
        <v>1000</v>
      </c>
      <c r="E50" s="57">
        <v>60</v>
      </c>
      <c r="F50" s="55" t="s">
        <v>429</v>
      </c>
      <c r="G50" s="54" t="s">
        <v>430</v>
      </c>
      <c r="H50" s="53" t="s">
        <v>49</v>
      </c>
      <c r="I50" s="51" t="s">
        <v>3</v>
      </c>
      <c r="J50" s="50"/>
      <c r="K50" s="50"/>
      <c r="L50" s="231"/>
      <c r="M50" s="231"/>
      <c r="N50" s="49"/>
      <c r="O50" s="48">
        <v>1</v>
      </c>
      <c r="P50" s="45">
        <f t="shared" si="13"/>
        <v>4</v>
      </c>
      <c r="Q50" s="44">
        <f t="shared" si="14"/>
        <v>0.24</v>
      </c>
      <c r="R50" s="43">
        <f t="shared" si="15"/>
        <v>19.2</v>
      </c>
      <c r="S50" s="46"/>
      <c r="T50" s="45"/>
      <c r="U50" s="44"/>
      <c r="V50" s="45"/>
      <c r="W50" s="42" t="s">
        <v>1</v>
      </c>
      <c r="X50" s="41">
        <v>80</v>
      </c>
      <c r="Y50" s="40">
        <f t="shared" si="10"/>
        <v>320</v>
      </c>
      <c r="Z50" s="39">
        <f t="shared" si="11"/>
        <v>19.2</v>
      </c>
      <c r="AA50" s="38">
        <f t="shared" si="12"/>
        <v>1536</v>
      </c>
      <c r="AB50" s="37">
        <f t="shared" si="5"/>
        <v>525.6</v>
      </c>
      <c r="AC50" s="36">
        <f t="shared" si="6"/>
        <v>630.72</v>
      </c>
      <c r="AD50" s="35">
        <f t="shared" si="7"/>
        <v>8760</v>
      </c>
      <c r="AE50" s="34">
        <f t="shared" si="8"/>
        <v>10512</v>
      </c>
      <c r="AM50" s="214"/>
      <c r="AN50" s="52">
        <v>80</v>
      </c>
      <c r="AO50" s="33">
        <v>8760</v>
      </c>
    </row>
    <row r="51" spans="1:41" ht="15" customHeight="1" x14ac:dyDescent="0.25">
      <c r="A51" s="59" t="s">
        <v>242</v>
      </c>
      <c r="B51" s="58" t="s">
        <v>247</v>
      </c>
      <c r="C51" s="57">
        <v>2000</v>
      </c>
      <c r="D51" s="57">
        <v>1000</v>
      </c>
      <c r="E51" s="57">
        <v>70</v>
      </c>
      <c r="F51" s="55" t="s">
        <v>431</v>
      </c>
      <c r="G51" s="54" t="s">
        <v>432</v>
      </c>
      <c r="H51" s="53" t="s">
        <v>49</v>
      </c>
      <c r="I51" s="51" t="s">
        <v>3</v>
      </c>
      <c r="J51" s="50"/>
      <c r="K51" s="50"/>
      <c r="L51" s="231"/>
      <c r="M51" s="231"/>
      <c r="N51" s="49"/>
      <c r="O51" s="48">
        <v>1</v>
      </c>
      <c r="P51" s="45">
        <f t="shared" si="13"/>
        <v>2</v>
      </c>
      <c r="Q51" s="44">
        <f t="shared" si="14"/>
        <v>0.14000000000000001</v>
      </c>
      <c r="R51" s="43">
        <f t="shared" si="15"/>
        <v>11.200000000000001</v>
      </c>
      <c r="S51" s="46"/>
      <c r="T51" s="45"/>
      <c r="U51" s="44"/>
      <c r="V51" s="45"/>
      <c r="W51" s="103" t="s">
        <v>34</v>
      </c>
      <c r="X51" s="41">
        <v>80</v>
      </c>
      <c r="Y51" s="40">
        <f t="shared" si="10"/>
        <v>160</v>
      </c>
      <c r="Z51" s="39">
        <f t="shared" si="11"/>
        <v>11.200000000000001</v>
      </c>
      <c r="AA51" s="38">
        <f t="shared" si="12"/>
        <v>896.00000000000011</v>
      </c>
      <c r="AB51" s="37">
        <f t="shared" si="5"/>
        <v>610.4</v>
      </c>
      <c r="AC51" s="36">
        <f t="shared" si="6"/>
        <v>732.48</v>
      </c>
      <c r="AD51" s="35">
        <f t="shared" si="7"/>
        <v>8720</v>
      </c>
      <c r="AE51" s="34">
        <f t="shared" si="8"/>
        <v>10464</v>
      </c>
      <c r="AM51" s="214"/>
      <c r="AN51" s="52">
        <v>80</v>
      </c>
      <c r="AO51" s="33">
        <v>8720</v>
      </c>
    </row>
    <row r="52" spans="1:41" ht="15" customHeight="1" x14ac:dyDescent="0.25">
      <c r="A52" s="59" t="s">
        <v>242</v>
      </c>
      <c r="B52" s="58" t="s">
        <v>247</v>
      </c>
      <c r="C52" s="60">
        <v>2000</v>
      </c>
      <c r="D52" s="60">
        <v>1000</v>
      </c>
      <c r="E52" s="57">
        <v>80</v>
      </c>
      <c r="F52" s="55" t="s">
        <v>433</v>
      </c>
      <c r="G52" s="54" t="s">
        <v>434</v>
      </c>
      <c r="H52" s="53" t="s">
        <v>49</v>
      </c>
      <c r="I52" s="51" t="s">
        <v>3</v>
      </c>
      <c r="J52" s="50"/>
      <c r="K52" s="50"/>
      <c r="L52" s="231"/>
      <c r="M52" s="231"/>
      <c r="N52" s="49"/>
      <c r="O52" s="48">
        <v>1</v>
      </c>
      <c r="P52" s="45">
        <f t="shared" si="13"/>
        <v>2</v>
      </c>
      <c r="Q52" s="44">
        <f t="shared" si="14"/>
        <v>0.16</v>
      </c>
      <c r="R52" s="43">
        <f t="shared" si="15"/>
        <v>12.8</v>
      </c>
      <c r="S52" s="46"/>
      <c r="T52" s="45"/>
      <c r="U52" s="44"/>
      <c r="V52" s="45"/>
      <c r="W52" s="105" t="s">
        <v>35</v>
      </c>
      <c r="X52" s="41">
        <v>80</v>
      </c>
      <c r="Y52" s="40">
        <f t="shared" si="10"/>
        <v>160</v>
      </c>
      <c r="Z52" s="39">
        <f t="shared" si="11"/>
        <v>12.8</v>
      </c>
      <c r="AA52" s="38">
        <f t="shared" si="12"/>
        <v>1024</v>
      </c>
      <c r="AB52" s="37">
        <f t="shared" si="5"/>
        <v>660.8</v>
      </c>
      <c r="AC52" s="36">
        <f t="shared" si="6"/>
        <v>792.96</v>
      </c>
      <c r="AD52" s="35">
        <f t="shared" si="7"/>
        <v>8260</v>
      </c>
      <c r="AE52" s="34">
        <f t="shared" si="8"/>
        <v>9912</v>
      </c>
      <c r="AM52" s="214"/>
      <c r="AN52" s="52">
        <v>80</v>
      </c>
      <c r="AO52" s="33">
        <v>8260</v>
      </c>
    </row>
    <row r="53" spans="1:41" ht="15" customHeight="1" x14ac:dyDescent="0.25">
      <c r="A53" s="59" t="s">
        <v>242</v>
      </c>
      <c r="B53" s="58" t="s">
        <v>247</v>
      </c>
      <c r="C53" s="60">
        <v>2000</v>
      </c>
      <c r="D53" s="60">
        <v>1000</v>
      </c>
      <c r="E53" s="57">
        <v>90</v>
      </c>
      <c r="F53" s="55" t="s">
        <v>435</v>
      </c>
      <c r="G53" s="54" t="s">
        <v>436</v>
      </c>
      <c r="H53" s="53" t="s">
        <v>49</v>
      </c>
      <c r="I53" s="51" t="s">
        <v>3</v>
      </c>
      <c r="J53" s="50"/>
      <c r="K53" s="50"/>
      <c r="L53" s="231"/>
      <c r="M53" s="231"/>
      <c r="N53" s="49"/>
      <c r="O53" s="48">
        <v>1</v>
      </c>
      <c r="P53" s="45">
        <f t="shared" si="13"/>
        <v>2</v>
      </c>
      <c r="Q53" s="44">
        <f t="shared" si="14"/>
        <v>0.18</v>
      </c>
      <c r="R53" s="43">
        <f t="shared" si="15"/>
        <v>14.399999999999999</v>
      </c>
      <c r="S53" s="46"/>
      <c r="T53" s="45"/>
      <c r="U53" s="44"/>
      <c r="V53" s="45"/>
      <c r="W53" s="103" t="s">
        <v>34</v>
      </c>
      <c r="X53" s="41">
        <v>80</v>
      </c>
      <c r="Y53" s="40">
        <f t="shared" si="10"/>
        <v>160</v>
      </c>
      <c r="Z53" s="39">
        <f t="shared" si="11"/>
        <v>14.399999999999999</v>
      </c>
      <c r="AA53" s="38">
        <f t="shared" si="12"/>
        <v>1152</v>
      </c>
      <c r="AB53" s="37">
        <f t="shared" ref="AB53:AB84" si="16">ROUND(AD53*E53/1000,2)</f>
        <v>720</v>
      </c>
      <c r="AC53" s="36">
        <f t="shared" si="6"/>
        <v>864</v>
      </c>
      <c r="AD53" s="35">
        <f t="shared" ref="AD53:AD84" si="17">ROUND(AO53*(1-$AE$15),2)</f>
        <v>8000</v>
      </c>
      <c r="AE53" s="34">
        <f t="shared" si="8"/>
        <v>9600</v>
      </c>
      <c r="AM53" s="214"/>
      <c r="AN53" s="52">
        <v>80</v>
      </c>
      <c r="AO53" s="33">
        <v>8000</v>
      </c>
    </row>
    <row r="54" spans="1:41" ht="15" customHeight="1" x14ac:dyDescent="0.25">
      <c r="A54" s="59" t="s">
        <v>242</v>
      </c>
      <c r="B54" s="58" t="s">
        <v>247</v>
      </c>
      <c r="C54" s="60">
        <v>2000</v>
      </c>
      <c r="D54" s="60">
        <v>1000</v>
      </c>
      <c r="E54" s="57">
        <v>100</v>
      </c>
      <c r="F54" s="55" t="s">
        <v>437</v>
      </c>
      <c r="G54" s="54" t="s">
        <v>438</v>
      </c>
      <c r="H54" s="53" t="s">
        <v>49</v>
      </c>
      <c r="I54" s="51" t="s">
        <v>3</v>
      </c>
      <c r="J54" s="50"/>
      <c r="K54" s="50"/>
      <c r="L54" s="231"/>
      <c r="M54" s="231"/>
      <c r="N54" s="49"/>
      <c r="O54" s="48">
        <v>1</v>
      </c>
      <c r="P54" s="45">
        <f t="shared" si="13"/>
        <v>2</v>
      </c>
      <c r="Q54" s="44">
        <f t="shared" si="14"/>
        <v>0.2</v>
      </c>
      <c r="R54" s="43">
        <f t="shared" si="15"/>
        <v>16</v>
      </c>
      <c r="S54" s="46"/>
      <c r="T54" s="45"/>
      <c r="U54" s="44"/>
      <c r="V54" s="45"/>
      <c r="W54" s="105" t="s">
        <v>35</v>
      </c>
      <c r="X54" s="41">
        <v>80</v>
      </c>
      <c r="Y54" s="40">
        <f t="shared" si="10"/>
        <v>160</v>
      </c>
      <c r="Z54" s="39">
        <f t="shared" si="11"/>
        <v>16</v>
      </c>
      <c r="AA54" s="38">
        <f t="shared" si="12"/>
        <v>1280</v>
      </c>
      <c r="AB54" s="37">
        <f t="shared" si="16"/>
        <v>792</v>
      </c>
      <c r="AC54" s="36">
        <f t="shared" si="6"/>
        <v>950.4</v>
      </c>
      <c r="AD54" s="35">
        <f t="shared" si="17"/>
        <v>7920</v>
      </c>
      <c r="AE54" s="34">
        <f t="shared" si="8"/>
        <v>9504</v>
      </c>
      <c r="AM54" s="214"/>
      <c r="AN54" s="52">
        <v>80</v>
      </c>
      <c r="AO54" s="33">
        <v>7920</v>
      </c>
    </row>
    <row r="55" spans="1:41" ht="15" customHeight="1" x14ac:dyDescent="0.25">
      <c r="A55" s="59" t="s">
        <v>242</v>
      </c>
      <c r="B55" s="58" t="s">
        <v>247</v>
      </c>
      <c r="C55" s="60">
        <v>2000</v>
      </c>
      <c r="D55" s="60">
        <v>1000</v>
      </c>
      <c r="E55" s="57">
        <v>110</v>
      </c>
      <c r="F55" s="55" t="s">
        <v>439</v>
      </c>
      <c r="G55" s="54" t="s">
        <v>440</v>
      </c>
      <c r="H55" s="53" t="s">
        <v>49</v>
      </c>
      <c r="I55" s="51" t="s">
        <v>3</v>
      </c>
      <c r="J55" s="50"/>
      <c r="K55" s="50"/>
      <c r="L55" s="231"/>
      <c r="M55" s="231"/>
      <c r="N55" s="49"/>
      <c r="O55" s="48">
        <v>1</v>
      </c>
      <c r="P55" s="45">
        <f t="shared" si="13"/>
        <v>2</v>
      </c>
      <c r="Q55" s="44">
        <f t="shared" si="14"/>
        <v>0.22</v>
      </c>
      <c r="R55" s="43">
        <f t="shared" si="15"/>
        <v>17.600000000000001</v>
      </c>
      <c r="S55" s="46"/>
      <c r="T55" s="45"/>
      <c r="U55" s="44"/>
      <c r="V55" s="45"/>
      <c r="W55" s="103" t="s">
        <v>34</v>
      </c>
      <c r="X55" s="41">
        <v>80</v>
      </c>
      <c r="Y55" s="40">
        <f t="shared" si="10"/>
        <v>160</v>
      </c>
      <c r="Z55" s="39">
        <f t="shared" si="11"/>
        <v>17.600000000000001</v>
      </c>
      <c r="AA55" s="38">
        <f t="shared" si="12"/>
        <v>1408</v>
      </c>
      <c r="AB55" s="37">
        <f t="shared" si="16"/>
        <v>871.2</v>
      </c>
      <c r="AC55" s="36">
        <f t="shared" si="6"/>
        <v>1045.44</v>
      </c>
      <c r="AD55" s="35">
        <f t="shared" si="17"/>
        <v>7920</v>
      </c>
      <c r="AE55" s="34">
        <f t="shared" si="8"/>
        <v>9504</v>
      </c>
      <c r="AM55" s="214"/>
      <c r="AN55" s="52">
        <v>80</v>
      </c>
      <c r="AO55" s="33">
        <v>7920</v>
      </c>
    </row>
    <row r="56" spans="1:41" ht="15" customHeight="1" x14ac:dyDescent="0.25">
      <c r="A56" s="59" t="s">
        <v>242</v>
      </c>
      <c r="B56" s="58" t="s">
        <v>247</v>
      </c>
      <c r="C56" s="60">
        <v>2000</v>
      </c>
      <c r="D56" s="60">
        <v>1000</v>
      </c>
      <c r="E56" s="57">
        <v>120</v>
      </c>
      <c r="F56" s="55" t="s">
        <v>441</v>
      </c>
      <c r="G56" s="54" t="s">
        <v>442</v>
      </c>
      <c r="H56" s="53" t="s">
        <v>49</v>
      </c>
      <c r="I56" s="51" t="s">
        <v>3</v>
      </c>
      <c r="J56" s="50"/>
      <c r="K56" s="50"/>
      <c r="L56" s="231"/>
      <c r="M56" s="231"/>
      <c r="N56" s="49"/>
      <c r="O56" s="48">
        <v>1</v>
      </c>
      <c r="P56" s="45">
        <f t="shared" si="13"/>
        <v>2</v>
      </c>
      <c r="Q56" s="44">
        <f t="shared" si="14"/>
        <v>0.24</v>
      </c>
      <c r="R56" s="43">
        <f t="shared" si="15"/>
        <v>19.2</v>
      </c>
      <c r="S56" s="46"/>
      <c r="T56" s="45"/>
      <c r="U56" s="44"/>
      <c r="V56" s="45"/>
      <c r="W56" s="103" t="s">
        <v>34</v>
      </c>
      <c r="X56" s="41">
        <v>80</v>
      </c>
      <c r="Y56" s="40">
        <f t="shared" si="10"/>
        <v>160</v>
      </c>
      <c r="Z56" s="39">
        <f t="shared" si="11"/>
        <v>19.2</v>
      </c>
      <c r="AA56" s="38">
        <f t="shared" si="12"/>
        <v>1536</v>
      </c>
      <c r="AB56" s="37">
        <f t="shared" si="16"/>
        <v>940.8</v>
      </c>
      <c r="AC56" s="36">
        <f t="shared" si="6"/>
        <v>1128.96</v>
      </c>
      <c r="AD56" s="35">
        <f t="shared" si="17"/>
        <v>7840</v>
      </c>
      <c r="AE56" s="34">
        <f t="shared" si="8"/>
        <v>9408</v>
      </c>
      <c r="AM56" s="214"/>
      <c r="AN56" s="52">
        <v>80</v>
      </c>
      <c r="AO56" s="33">
        <v>7840</v>
      </c>
    </row>
    <row r="57" spans="1:41" ht="15" customHeight="1" x14ac:dyDescent="0.25">
      <c r="A57" s="59" t="s">
        <v>242</v>
      </c>
      <c r="B57" s="56" t="s">
        <v>248</v>
      </c>
      <c r="C57" s="57">
        <v>7000</v>
      </c>
      <c r="D57" s="57">
        <v>1000</v>
      </c>
      <c r="E57" s="57">
        <v>25</v>
      </c>
      <c r="F57" s="55" t="s">
        <v>443</v>
      </c>
      <c r="G57" s="54" t="s">
        <v>444</v>
      </c>
      <c r="H57" s="53" t="s">
        <v>49</v>
      </c>
      <c r="I57" s="51" t="s">
        <v>3</v>
      </c>
      <c r="J57" s="50"/>
      <c r="K57" s="50"/>
      <c r="L57" s="231"/>
      <c r="M57" s="231"/>
      <c r="N57" s="49"/>
      <c r="O57" s="48">
        <v>1</v>
      </c>
      <c r="P57" s="45">
        <f t="shared" si="13"/>
        <v>7</v>
      </c>
      <c r="Q57" s="44">
        <f t="shared" si="14"/>
        <v>0.17499999999999999</v>
      </c>
      <c r="R57" s="43">
        <f t="shared" si="15"/>
        <v>18.375</v>
      </c>
      <c r="S57" s="46"/>
      <c r="T57" s="45"/>
      <c r="U57" s="44"/>
      <c r="V57" s="45"/>
      <c r="W57" s="105" t="s">
        <v>35</v>
      </c>
      <c r="X57" s="41">
        <v>80</v>
      </c>
      <c r="Y57" s="40">
        <f t="shared" si="10"/>
        <v>560</v>
      </c>
      <c r="Z57" s="39">
        <f t="shared" si="11"/>
        <v>14</v>
      </c>
      <c r="AA57" s="38">
        <f t="shared" si="12"/>
        <v>1470</v>
      </c>
      <c r="AB57" s="37">
        <f t="shared" si="16"/>
        <v>261</v>
      </c>
      <c r="AC57" s="36">
        <f t="shared" si="6"/>
        <v>313.2</v>
      </c>
      <c r="AD57" s="35">
        <f t="shared" si="17"/>
        <v>10440</v>
      </c>
      <c r="AE57" s="34">
        <f t="shared" si="8"/>
        <v>12528</v>
      </c>
      <c r="AM57" s="214"/>
      <c r="AN57" s="52">
        <v>105</v>
      </c>
      <c r="AO57" s="33">
        <v>10440</v>
      </c>
    </row>
    <row r="58" spans="1:41" ht="15" customHeight="1" x14ac:dyDescent="0.25">
      <c r="A58" s="59" t="s">
        <v>242</v>
      </c>
      <c r="B58" s="58" t="s">
        <v>248</v>
      </c>
      <c r="C58" s="60">
        <v>7000</v>
      </c>
      <c r="D58" s="60">
        <v>1000</v>
      </c>
      <c r="E58" s="57">
        <v>30</v>
      </c>
      <c r="F58" s="55" t="s">
        <v>445</v>
      </c>
      <c r="G58" s="54" t="s">
        <v>446</v>
      </c>
      <c r="H58" s="53" t="s">
        <v>49</v>
      </c>
      <c r="I58" s="51" t="s">
        <v>3</v>
      </c>
      <c r="J58" s="50"/>
      <c r="K58" s="50"/>
      <c r="L58" s="231"/>
      <c r="M58" s="231"/>
      <c r="N58" s="49"/>
      <c r="O58" s="48">
        <v>1</v>
      </c>
      <c r="P58" s="45">
        <f t="shared" si="13"/>
        <v>7</v>
      </c>
      <c r="Q58" s="44">
        <f t="shared" si="14"/>
        <v>0.21</v>
      </c>
      <c r="R58" s="43">
        <f t="shared" si="15"/>
        <v>22.05</v>
      </c>
      <c r="S58" s="46"/>
      <c r="T58" s="45"/>
      <c r="U58" s="44"/>
      <c r="V58" s="45"/>
      <c r="W58" s="105" t="s">
        <v>35</v>
      </c>
      <c r="X58" s="41">
        <v>80</v>
      </c>
      <c r="Y58" s="40">
        <f t="shared" si="10"/>
        <v>560</v>
      </c>
      <c r="Z58" s="39">
        <f t="shared" si="11"/>
        <v>16.8</v>
      </c>
      <c r="AA58" s="38">
        <f t="shared" si="12"/>
        <v>1764</v>
      </c>
      <c r="AB58" s="37">
        <f t="shared" si="16"/>
        <v>289.8</v>
      </c>
      <c r="AC58" s="36">
        <f t="shared" si="6"/>
        <v>347.76</v>
      </c>
      <c r="AD58" s="35">
        <f t="shared" si="17"/>
        <v>9660</v>
      </c>
      <c r="AE58" s="34">
        <f t="shared" si="8"/>
        <v>11592</v>
      </c>
      <c r="AM58" s="214"/>
      <c r="AN58" s="52">
        <v>105</v>
      </c>
      <c r="AO58" s="33">
        <v>9660</v>
      </c>
    </row>
    <row r="59" spans="1:41" ht="15" customHeight="1" x14ac:dyDescent="0.25">
      <c r="A59" s="59" t="s">
        <v>242</v>
      </c>
      <c r="B59" s="58" t="s">
        <v>248</v>
      </c>
      <c r="C59" s="57">
        <v>5000</v>
      </c>
      <c r="D59" s="57">
        <v>1000</v>
      </c>
      <c r="E59" s="57">
        <v>40</v>
      </c>
      <c r="F59" s="55" t="s">
        <v>447</v>
      </c>
      <c r="G59" s="54" t="s">
        <v>448</v>
      </c>
      <c r="H59" s="53" t="s">
        <v>49</v>
      </c>
      <c r="I59" s="51" t="s">
        <v>3</v>
      </c>
      <c r="J59" s="50"/>
      <c r="K59" s="50"/>
      <c r="L59" s="231"/>
      <c r="M59" s="231"/>
      <c r="N59" s="49"/>
      <c r="O59" s="48">
        <v>1</v>
      </c>
      <c r="P59" s="45">
        <f t="shared" si="13"/>
        <v>5</v>
      </c>
      <c r="Q59" s="44">
        <f t="shared" si="14"/>
        <v>0.2</v>
      </c>
      <c r="R59" s="43">
        <f t="shared" si="15"/>
        <v>21</v>
      </c>
      <c r="S59" s="46"/>
      <c r="T59" s="45"/>
      <c r="U59" s="44"/>
      <c r="V59" s="45"/>
      <c r="W59" s="105" t="s">
        <v>35</v>
      </c>
      <c r="X59" s="41">
        <v>80</v>
      </c>
      <c r="Y59" s="40">
        <f t="shared" si="10"/>
        <v>400</v>
      </c>
      <c r="Z59" s="39">
        <f t="shared" si="11"/>
        <v>16</v>
      </c>
      <c r="AA59" s="38">
        <f t="shared" si="12"/>
        <v>1680</v>
      </c>
      <c r="AB59" s="37">
        <f t="shared" si="16"/>
        <v>368.8</v>
      </c>
      <c r="AC59" s="36">
        <f t="shared" si="6"/>
        <v>442.56</v>
      </c>
      <c r="AD59" s="35">
        <f t="shared" si="17"/>
        <v>9220</v>
      </c>
      <c r="AE59" s="34">
        <f t="shared" si="8"/>
        <v>11064</v>
      </c>
      <c r="AM59" s="214"/>
      <c r="AN59" s="52">
        <v>105</v>
      </c>
      <c r="AO59" s="33">
        <v>9220</v>
      </c>
    </row>
    <row r="60" spans="1:41" ht="15" customHeight="1" x14ac:dyDescent="0.25">
      <c r="A60" s="59" t="s">
        <v>242</v>
      </c>
      <c r="B60" s="58" t="s">
        <v>248</v>
      </c>
      <c r="C60" s="57">
        <v>4000</v>
      </c>
      <c r="D60" s="57">
        <v>1000</v>
      </c>
      <c r="E60" s="57">
        <v>50</v>
      </c>
      <c r="F60" s="55" t="s">
        <v>449</v>
      </c>
      <c r="G60" s="54" t="s">
        <v>450</v>
      </c>
      <c r="H60" s="53" t="s">
        <v>49</v>
      </c>
      <c r="I60" s="51" t="s">
        <v>3</v>
      </c>
      <c r="J60" s="50"/>
      <c r="K60" s="50"/>
      <c r="L60" s="231"/>
      <c r="M60" s="231"/>
      <c r="N60" s="49"/>
      <c r="O60" s="48">
        <v>1</v>
      </c>
      <c r="P60" s="45">
        <f t="shared" si="13"/>
        <v>4</v>
      </c>
      <c r="Q60" s="44">
        <f t="shared" si="14"/>
        <v>0.2</v>
      </c>
      <c r="R60" s="43">
        <f t="shared" si="15"/>
        <v>21</v>
      </c>
      <c r="S60" s="46"/>
      <c r="T60" s="45"/>
      <c r="U60" s="44"/>
      <c r="V60" s="45"/>
      <c r="W60" s="42" t="s">
        <v>1</v>
      </c>
      <c r="X60" s="41">
        <v>80</v>
      </c>
      <c r="Y60" s="40">
        <f t="shared" si="10"/>
        <v>320</v>
      </c>
      <c r="Z60" s="39">
        <f t="shared" si="11"/>
        <v>16</v>
      </c>
      <c r="AA60" s="38">
        <f t="shared" si="12"/>
        <v>1680</v>
      </c>
      <c r="AB60" s="37">
        <f t="shared" si="16"/>
        <v>430</v>
      </c>
      <c r="AC60" s="36">
        <f t="shared" si="6"/>
        <v>516</v>
      </c>
      <c r="AD60" s="35">
        <f t="shared" si="17"/>
        <v>8600</v>
      </c>
      <c r="AE60" s="34">
        <f t="shared" si="8"/>
        <v>10320</v>
      </c>
      <c r="AM60" s="214"/>
      <c r="AN60" s="52">
        <v>105</v>
      </c>
      <c r="AO60" s="33">
        <v>8600</v>
      </c>
    </row>
    <row r="61" spans="1:41" ht="15" customHeight="1" x14ac:dyDescent="0.25">
      <c r="A61" s="59" t="s">
        <v>242</v>
      </c>
      <c r="B61" s="58" t="s">
        <v>248</v>
      </c>
      <c r="C61" s="57">
        <v>2000</v>
      </c>
      <c r="D61" s="57">
        <v>1000</v>
      </c>
      <c r="E61" s="57">
        <v>60</v>
      </c>
      <c r="F61" s="55" t="s">
        <v>451</v>
      </c>
      <c r="G61" s="54" t="s">
        <v>452</v>
      </c>
      <c r="H61" s="53" t="s">
        <v>49</v>
      </c>
      <c r="I61" s="51" t="s">
        <v>3</v>
      </c>
      <c r="J61" s="50"/>
      <c r="K61" s="50"/>
      <c r="L61" s="231"/>
      <c r="M61" s="231"/>
      <c r="N61" s="49"/>
      <c r="O61" s="48">
        <v>1</v>
      </c>
      <c r="P61" s="45">
        <f t="shared" si="13"/>
        <v>2</v>
      </c>
      <c r="Q61" s="44">
        <f t="shared" si="14"/>
        <v>0.12</v>
      </c>
      <c r="R61" s="43">
        <f t="shared" si="15"/>
        <v>12.6</v>
      </c>
      <c r="S61" s="46"/>
      <c r="T61" s="45"/>
      <c r="U61" s="44"/>
      <c r="V61" s="45"/>
      <c r="W61" s="105" t="s">
        <v>35</v>
      </c>
      <c r="X61" s="41">
        <v>80</v>
      </c>
      <c r="Y61" s="40">
        <f t="shared" si="10"/>
        <v>160</v>
      </c>
      <c r="Z61" s="39">
        <f t="shared" si="11"/>
        <v>9.6</v>
      </c>
      <c r="AA61" s="38">
        <f t="shared" si="12"/>
        <v>1008</v>
      </c>
      <c r="AB61" s="37">
        <f t="shared" si="16"/>
        <v>517.20000000000005</v>
      </c>
      <c r="AC61" s="36">
        <f t="shared" si="6"/>
        <v>620.64</v>
      </c>
      <c r="AD61" s="35">
        <f t="shared" si="17"/>
        <v>8620</v>
      </c>
      <c r="AE61" s="34">
        <f t="shared" si="8"/>
        <v>10344</v>
      </c>
      <c r="AM61" s="214"/>
      <c r="AN61" s="52">
        <v>105</v>
      </c>
      <c r="AO61" s="33">
        <v>8620</v>
      </c>
    </row>
    <row r="62" spans="1:41" ht="15" customHeight="1" x14ac:dyDescent="0.25">
      <c r="A62" s="59" t="s">
        <v>242</v>
      </c>
      <c r="B62" s="58" t="s">
        <v>248</v>
      </c>
      <c r="C62" s="60">
        <v>2000</v>
      </c>
      <c r="D62" s="60">
        <v>1000</v>
      </c>
      <c r="E62" s="57">
        <v>70</v>
      </c>
      <c r="F62" s="55" t="s">
        <v>453</v>
      </c>
      <c r="G62" s="54" t="s">
        <v>454</v>
      </c>
      <c r="H62" s="53" t="s">
        <v>49</v>
      </c>
      <c r="I62" s="51" t="s">
        <v>3</v>
      </c>
      <c r="J62" s="50"/>
      <c r="K62" s="50"/>
      <c r="L62" s="231"/>
      <c r="M62" s="231"/>
      <c r="N62" s="49"/>
      <c r="O62" s="48">
        <v>1</v>
      </c>
      <c r="P62" s="45">
        <f t="shared" si="13"/>
        <v>2</v>
      </c>
      <c r="Q62" s="44">
        <f t="shared" si="14"/>
        <v>0.14000000000000001</v>
      </c>
      <c r="R62" s="43">
        <f t="shared" si="15"/>
        <v>14.700000000000001</v>
      </c>
      <c r="S62" s="46"/>
      <c r="T62" s="45"/>
      <c r="U62" s="44"/>
      <c r="V62" s="45"/>
      <c r="W62" s="105" t="s">
        <v>35</v>
      </c>
      <c r="X62" s="41">
        <v>80</v>
      </c>
      <c r="Y62" s="40">
        <f t="shared" si="10"/>
        <v>160</v>
      </c>
      <c r="Z62" s="39">
        <f t="shared" si="11"/>
        <v>11.200000000000001</v>
      </c>
      <c r="AA62" s="38">
        <f t="shared" si="12"/>
        <v>1176</v>
      </c>
      <c r="AB62" s="37">
        <f t="shared" si="16"/>
        <v>589.4</v>
      </c>
      <c r="AC62" s="36">
        <f t="shared" si="6"/>
        <v>707.28</v>
      </c>
      <c r="AD62" s="35">
        <f t="shared" si="17"/>
        <v>8420</v>
      </c>
      <c r="AE62" s="34">
        <f t="shared" si="8"/>
        <v>10104</v>
      </c>
      <c r="AM62" s="214"/>
      <c r="AN62" s="52">
        <v>105</v>
      </c>
      <c r="AO62" s="33">
        <v>8420</v>
      </c>
    </row>
    <row r="63" spans="1:41" ht="15" customHeight="1" x14ac:dyDescent="0.25">
      <c r="A63" s="59" t="s">
        <v>242</v>
      </c>
      <c r="B63" s="58" t="s">
        <v>248</v>
      </c>
      <c r="C63" s="60">
        <v>2000</v>
      </c>
      <c r="D63" s="60">
        <v>1000</v>
      </c>
      <c r="E63" s="57">
        <v>80</v>
      </c>
      <c r="F63" s="55" t="s">
        <v>455</v>
      </c>
      <c r="G63" s="54" t="s">
        <v>456</v>
      </c>
      <c r="H63" s="53" t="s">
        <v>49</v>
      </c>
      <c r="I63" s="51" t="s">
        <v>3</v>
      </c>
      <c r="J63" s="50"/>
      <c r="K63" s="50"/>
      <c r="L63" s="231"/>
      <c r="M63" s="231"/>
      <c r="N63" s="49"/>
      <c r="O63" s="48">
        <v>1</v>
      </c>
      <c r="P63" s="45">
        <f t="shared" si="13"/>
        <v>2</v>
      </c>
      <c r="Q63" s="44">
        <f t="shared" si="14"/>
        <v>0.16</v>
      </c>
      <c r="R63" s="43">
        <f t="shared" si="15"/>
        <v>16.8</v>
      </c>
      <c r="S63" s="46"/>
      <c r="T63" s="45"/>
      <c r="U63" s="44"/>
      <c r="V63" s="45"/>
      <c r="W63" s="105" t="s">
        <v>35</v>
      </c>
      <c r="X63" s="41">
        <v>80</v>
      </c>
      <c r="Y63" s="40">
        <f t="shared" si="10"/>
        <v>160</v>
      </c>
      <c r="Z63" s="39">
        <f t="shared" si="11"/>
        <v>12.8</v>
      </c>
      <c r="AA63" s="38">
        <f t="shared" si="12"/>
        <v>1344</v>
      </c>
      <c r="AB63" s="37">
        <f t="shared" si="16"/>
        <v>651.20000000000005</v>
      </c>
      <c r="AC63" s="36">
        <f t="shared" si="6"/>
        <v>781.44</v>
      </c>
      <c r="AD63" s="35">
        <f t="shared" si="17"/>
        <v>8140</v>
      </c>
      <c r="AE63" s="34">
        <f t="shared" si="8"/>
        <v>9768</v>
      </c>
      <c r="AM63" s="214"/>
      <c r="AN63" s="52">
        <v>105</v>
      </c>
      <c r="AO63" s="33">
        <v>8140</v>
      </c>
    </row>
    <row r="64" spans="1:41" ht="15" customHeight="1" x14ac:dyDescent="0.25">
      <c r="A64" s="59" t="s">
        <v>242</v>
      </c>
      <c r="B64" s="58" t="s">
        <v>248</v>
      </c>
      <c r="C64" s="60">
        <v>2000</v>
      </c>
      <c r="D64" s="60">
        <v>1000</v>
      </c>
      <c r="E64" s="57">
        <v>90</v>
      </c>
      <c r="F64" s="55" t="s">
        <v>457</v>
      </c>
      <c r="G64" s="54" t="s">
        <v>458</v>
      </c>
      <c r="H64" s="53" t="s">
        <v>49</v>
      </c>
      <c r="I64" s="51" t="s">
        <v>3</v>
      </c>
      <c r="J64" s="50"/>
      <c r="K64" s="50"/>
      <c r="L64" s="231"/>
      <c r="M64" s="231"/>
      <c r="N64" s="49"/>
      <c r="O64" s="48">
        <v>1</v>
      </c>
      <c r="P64" s="45">
        <f t="shared" si="13"/>
        <v>2</v>
      </c>
      <c r="Q64" s="44">
        <f t="shared" si="14"/>
        <v>0.18</v>
      </c>
      <c r="R64" s="43">
        <f t="shared" si="15"/>
        <v>18.899999999999999</v>
      </c>
      <c r="S64" s="46"/>
      <c r="T64" s="45"/>
      <c r="U64" s="44"/>
      <c r="V64" s="45"/>
      <c r="W64" s="105" t="s">
        <v>35</v>
      </c>
      <c r="X64" s="41">
        <v>80</v>
      </c>
      <c r="Y64" s="40">
        <f t="shared" si="10"/>
        <v>160</v>
      </c>
      <c r="Z64" s="39">
        <f t="shared" si="11"/>
        <v>14.399999999999999</v>
      </c>
      <c r="AA64" s="38">
        <f t="shared" si="12"/>
        <v>1512</v>
      </c>
      <c r="AB64" s="37">
        <f t="shared" si="16"/>
        <v>734.4</v>
      </c>
      <c r="AC64" s="36">
        <f t="shared" si="6"/>
        <v>881.28</v>
      </c>
      <c r="AD64" s="35">
        <f t="shared" si="17"/>
        <v>8160</v>
      </c>
      <c r="AE64" s="34">
        <f t="shared" si="8"/>
        <v>9792</v>
      </c>
      <c r="AM64" s="214"/>
      <c r="AN64" s="52">
        <v>105</v>
      </c>
      <c r="AO64" s="33">
        <v>8160</v>
      </c>
    </row>
    <row r="65" spans="1:41" ht="15" customHeight="1" x14ac:dyDescent="0.25">
      <c r="A65" s="59" t="s">
        <v>242</v>
      </c>
      <c r="B65" s="58" t="s">
        <v>248</v>
      </c>
      <c r="C65" s="60">
        <v>2000</v>
      </c>
      <c r="D65" s="60">
        <v>1000</v>
      </c>
      <c r="E65" s="57">
        <v>100</v>
      </c>
      <c r="F65" s="55" t="s">
        <v>459</v>
      </c>
      <c r="G65" s="54" t="s">
        <v>460</v>
      </c>
      <c r="H65" s="53" t="s">
        <v>49</v>
      </c>
      <c r="I65" s="51" t="s">
        <v>3</v>
      </c>
      <c r="J65" s="50"/>
      <c r="K65" s="50"/>
      <c r="L65" s="231"/>
      <c r="M65" s="231"/>
      <c r="N65" s="49"/>
      <c r="O65" s="48">
        <v>1</v>
      </c>
      <c r="P65" s="45">
        <f t="shared" si="13"/>
        <v>2</v>
      </c>
      <c r="Q65" s="44">
        <f t="shared" si="14"/>
        <v>0.2</v>
      </c>
      <c r="R65" s="43">
        <f t="shared" si="15"/>
        <v>21</v>
      </c>
      <c r="S65" s="46"/>
      <c r="T65" s="45"/>
      <c r="U65" s="44"/>
      <c r="V65" s="45"/>
      <c r="W65" s="42" t="s">
        <v>1</v>
      </c>
      <c r="X65" s="41">
        <v>80</v>
      </c>
      <c r="Y65" s="40">
        <f t="shared" si="10"/>
        <v>160</v>
      </c>
      <c r="Z65" s="39">
        <f t="shared" si="11"/>
        <v>16</v>
      </c>
      <c r="AA65" s="38">
        <f t="shared" si="12"/>
        <v>1680</v>
      </c>
      <c r="AB65" s="37">
        <f t="shared" si="16"/>
        <v>804</v>
      </c>
      <c r="AC65" s="36">
        <f t="shared" si="6"/>
        <v>964.8</v>
      </c>
      <c r="AD65" s="35">
        <f t="shared" si="17"/>
        <v>8040</v>
      </c>
      <c r="AE65" s="34">
        <f t="shared" si="8"/>
        <v>9648</v>
      </c>
      <c r="AM65" s="214"/>
      <c r="AN65" s="52">
        <v>105</v>
      </c>
      <c r="AO65" s="33">
        <v>8040</v>
      </c>
    </row>
    <row r="66" spans="1:41" ht="15" customHeight="1" x14ac:dyDescent="0.25">
      <c r="A66" s="59" t="s">
        <v>242</v>
      </c>
      <c r="B66" s="56" t="s">
        <v>249</v>
      </c>
      <c r="C66" s="57">
        <v>7000</v>
      </c>
      <c r="D66" s="57">
        <v>1000</v>
      </c>
      <c r="E66" s="57">
        <v>25</v>
      </c>
      <c r="F66" s="55" t="s">
        <v>461</v>
      </c>
      <c r="G66" s="54" t="s">
        <v>462</v>
      </c>
      <c r="H66" s="53" t="s">
        <v>49</v>
      </c>
      <c r="I66" s="51" t="s">
        <v>3</v>
      </c>
      <c r="J66" s="50"/>
      <c r="K66" s="50"/>
      <c r="L66" s="231"/>
      <c r="M66" s="231"/>
      <c r="N66" s="49"/>
      <c r="O66" s="48">
        <v>1</v>
      </c>
      <c r="P66" s="45">
        <f t="shared" si="13"/>
        <v>7</v>
      </c>
      <c r="Q66" s="44">
        <f t="shared" si="14"/>
        <v>0.17499999999999999</v>
      </c>
      <c r="R66" s="43">
        <f t="shared" si="15"/>
        <v>18.375</v>
      </c>
      <c r="S66" s="46"/>
      <c r="T66" s="45"/>
      <c r="U66" s="44"/>
      <c r="V66" s="45"/>
      <c r="W66" s="103" t="s">
        <v>34</v>
      </c>
      <c r="X66" s="41">
        <v>80</v>
      </c>
      <c r="Y66" s="40">
        <f t="shared" si="10"/>
        <v>560</v>
      </c>
      <c r="Z66" s="39">
        <f t="shared" si="11"/>
        <v>14</v>
      </c>
      <c r="AA66" s="38">
        <f t="shared" si="12"/>
        <v>1470</v>
      </c>
      <c r="AB66" s="37">
        <f t="shared" si="16"/>
        <v>614.5</v>
      </c>
      <c r="AC66" s="36">
        <f t="shared" si="6"/>
        <v>737.4</v>
      </c>
      <c r="AD66" s="35">
        <f t="shared" si="17"/>
        <v>24580</v>
      </c>
      <c r="AE66" s="34">
        <f t="shared" si="8"/>
        <v>29496</v>
      </c>
      <c r="AM66" s="214"/>
      <c r="AN66" s="52">
        <v>105</v>
      </c>
      <c r="AO66" s="33">
        <v>24580</v>
      </c>
    </row>
    <row r="67" spans="1:41" ht="15" customHeight="1" x14ac:dyDescent="0.25">
      <c r="A67" s="59" t="s">
        <v>242</v>
      </c>
      <c r="B67" s="58" t="s">
        <v>249</v>
      </c>
      <c r="C67" s="60">
        <v>7000</v>
      </c>
      <c r="D67" s="60">
        <v>1000</v>
      </c>
      <c r="E67" s="57">
        <v>30</v>
      </c>
      <c r="F67" s="55" t="s">
        <v>463</v>
      </c>
      <c r="G67" s="54" t="s">
        <v>464</v>
      </c>
      <c r="H67" s="53" t="s">
        <v>49</v>
      </c>
      <c r="I67" s="51" t="s">
        <v>3</v>
      </c>
      <c r="J67" s="50"/>
      <c r="K67" s="50"/>
      <c r="L67" s="231"/>
      <c r="M67" s="231"/>
      <c r="N67" s="49"/>
      <c r="O67" s="48">
        <v>1</v>
      </c>
      <c r="P67" s="45">
        <f t="shared" si="13"/>
        <v>7</v>
      </c>
      <c r="Q67" s="44">
        <f t="shared" si="14"/>
        <v>0.21</v>
      </c>
      <c r="R67" s="43">
        <f t="shared" si="15"/>
        <v>22.05</v>
      </c>
      <c r="S67" s="46"/>
      <c r="T67" s="45"/>
      <c r="U67" s="44"/>
      <c r="V67" s="45"/>
      <c r="W67" s="103" t="s">
        <v>34</v>
      </c>
      <c r="X67" s="41">
        <v>80</v>
      </c>
      <c r="Y67" s="40">
        <f t="shared" si="10"/>
        <v>560</v>
      </c>
      <c r="Z67" s="39">
        <f t="shared" si="11"/>
        <v>16.8</v>
      </c>
      <c r="AA67" s="38">
        <f t="shared" si="12"/>
        <v>1764</v>
      </c>
      <c r="AB67" s="37">
        <f t="shared" si="16"/>
        <v>625.20000000000005</v>
      </c>
      <c r="AC67" s="36">
        <f t="shared" si="6"/>
        <v>750.24</v>
      </c>
      <c r="AD67" s="35">
        <f t="shared" si="17"/>
        <v>20840</v>
      </c>
      <c r="AE67" s="34">
        <f t="shared" si="8"/>
        <v>25008</v>
      </c>
      <c r="AM67" s="214"/>
      <c r="AN67" s="52">
        <v>105</v>
      </c>
      <c r="AO67" s="33">
        <v>20840</v>
      </c>
    </row>
    <row r="68" spans="1:41" ht="15" customHeight="1" x14ac:dyDescent="0.25">
      <c r="A68" s="59" t="s">
        <v>242</v>
      </c>
      <c r="B68" s="58" t="s">
        <v>249</v>
      </c>
      <c r="C68" s="57">
        <v>5000</v>
      </c>
      <c r="D68" s="57">
        <v>1000</v>
      </c>
      <c r="E68" s="57">
        <v>40</v>
      </c>
      <c r="F68" s="55" t="s">
        <v>465</v>
      </c>
      <c r="G68" s="54" t="s">
        <v>466</v>
      </c>
      <c r="H68" s="53" t="s">
        <v>49</v>
      </c>
      <c r="I68" s="51" t="s">
        <v>3</v>
      </c>
      <c r="J68" s="50"/>
      <c r="K68" s="50"/>
      <c r="L68" s="231"/>
      <c r="M68" s="231"/>
      <c r="N68" s="49"/>
      <c r="O68" s="48">
        <v>1</v>
      </c>
      <c r="P68" s="45">
        <f t="shared" si="13"/>
        <v>5</v>
      </c>
      <c r="Q68" s="44">
        <f t="shared" si="14"/>
        <v>0.2</v>
      </c>
      <c r="R68" s="43">
        <f t="shared" si="15"/>
        <v>21</v>
      </c>
      <c r="S68" s="46"/>
      <c r="T68" s="45"/>
      <c r="U68" s="44"/>
      <c r="V68" s="45"/>
      <c r="W68" s="103" t="s">
        <v>34</v>
      </c>
      <c r="X68" s="41">
        <v>80</v>
      </c>
      <c r="Y68" s="40">
        <f t="shared" si="10"/>
        <v>400</v>
      </c>
      <c r="Z68" s="39">
        <f t="shared" si="11"/>
        <v>16</v>
      </c>
      <c r="AA68" s="38">
        <f t="shared" si="12"/>
        <v>1680</v>
      </c>
      <c r="AB68" s="37">
        <f t="shared" si="16"/>
        <v>727.2</v>
      </c>
      <c r="AC68" s="36">
        <f t="shared" si="6"/>
        <v>872.64</v>
      </c>
      <c r="AD68" s="35">
        <f t="shared" si="17"/>
        <v>18180</v>
      </c>
      <c r="AE68" s="34">
        <f t="shared" si="8"/>
        <v>21816</v>
      </c>
      <c r="AM68" s="214"/>
      <c r="AN68" s="52">
        <v>105</v>
      </c>
      <c r="AO68" s="33">
        <v>18180</v>
      </c>
    </row>
    <row r="69" spans="1:41" ht="15" customHeight="1" x14ac:dyDescent="0.25">
      <c r="A69" s="59" t="s">
        <v>242</v>
      </c>
      <c r="B69" s="58" t="s">
        <v>249</v>
      </c>
      <c r="C69" s="57">
        <v>4000</v>
      </c>
      <c r="D69" s="57">
        <v>1000</v>
      </c>
      <c r="E69" s="57">
        <v>50</v>
      </c>
      <c r="F69" s="55" t="s">
        <v>467</v>
      </c>
      <c r="G69" s="54" t="s">
        <v>468</v>
      </c>
      <c r="H69" s="53" t="s">
        <v>49</v>
      </c>
      <c r="I69" s="51" t="s">
        <v>3</v>
      </c>
      <c r="J69" s="50"/>
      <c r="K69" s="50"/>
      <c r="L69" s="231"/>
      <c r="M69" s="231"/>
      <c r="N69" s="49"/>
      <c r="O69" s="48">
        <v>1</v>
      </c>
      <c r="P69" s="45">
        <f t="shared" si="13"/>
        <v>4</v>
      </c>
      <c r="Q69" s="44">
        <f t="shared" si="14"/>
        <v>0.2</v>
      </c>
      <c r="R69" s="43">
        <f t="shared" si="15"/>
        <v>21</v>
      </c>
      <c r="S69" s="46"/>
      <c r="T69" s="45"/>
      <c r="U69" s="44"/>
      <c r="V69" s="45"/>
      <c r="W69" s="103" t="s">
        <v>34</v>
      </c>
      <c r="X69" s="41">
        <v>80</v>
      </c>
      <c r="Y69" s="40">
        <f t="shared" si="10"/>
        <v>320</v>
      </c>
      <c r="Z69" s="39">
        <f t="shared" si="11"/>
        <v>16</v>
      </c>
      <c r="AA69" s="38">
        <f t="shared" si="12"/>
        <v>1680</v>
      </c>
      <c r="AB69" s="37">
        <f t="shared" si="16"/>
        <v>819</v>
      </c>
      <c r="AC69" s="36">
        <f t="shared" si="6"/>
        <v>982.8</v>
      </c>
      <c r="AD69" s="35">
        <f t="shared" si="17"/>
        <v>16380</v>
      </c>
      <c r="AE69" s="34">
        <f t="shared" si="8"/>
        <v>19656</v>
      </c>
      <c r="AM69" s="214"/>
      <c r="AN69" s="52">
        <v>105</v>
      </c>
      <c r="AO69" s="33">
        <v>16380</v>
      </c>
    </row>
    <row r="70" spans="1:41" ht="15" customHeight="1" x14ac:dyDescent="0.25">
      <c r="A70" s="59" t="s">
        <v>242</v>
      </c>
      <c r="B70" s="58" t="s">
        <v>249</v>
      </c>
      <c r="C70" s="57">
        <v>2000</v>
      </c>
      <c r="D70" s="57">
        <v>1000</v>
      </c>
      <c r="E70" s="57">
        <v>60</v>
      </c>
      <c r="F70" s="55" t="s">
        <v>469</v>
      </c>
      <c r="G70" s="54" t="s">
        <v>470</v>
      </c>
      <c r="H70" s="53" t="s">
        <v>49</v>
      </c>
      <c r="I70" s="51" t="s">
        <v>3</v>
      </c>
      <c r="J70" s="50"/>
      <c r="K70" s="50"/>
      <c r="L70" s="231"/>
      <c r="M70" s="231"/>
      <c r="N70" s="49"/>
      <c r="O70" s="48">
        <v>1</v>
      </c>
      <c r="P70" s="45">
        <f t="shared" si="13"/>
        <v>2</v>
      </c>
      <c r="Q70" s="44">
        <f t="shared" si="14"/>
        <v>0.12</v>
      </c>
      <c r="R70" s="43">
        <f t="shared" si="15"/>
        <v>12.6</v>
      </c>
      <c r="S70" s="46"/>
      <c r="T70" s="45"/>
      <c r="U70" s="44"/>
      <c r="V70" s="45"/>
      <c r="W70" s="103" t="s">
        <v>34</v>
      </c>
      <c r="X70" s="41">
        <v>80</v>
      </c>
      <c r="Y70" s="40">
        <f t="shared" si="10"/>
        <v>160</v>
      </c>
      <c r="Z70" s="39">
        <f t="shared" si="11"/>
        <v>9.6</v>
      </c>
      <c r="AA70" s="38">
        <f t="shared" si="12"/>
        <v>1008</v>
      </c>
      <c r="AB70" s="37">
        <f t="shared" si="16"/>
        <v>913.2</v>
      </c>
      <c r="AC70" s="36">
        <f t="shared" si="6"/>
        <v>1095.8399999999999</v>
      </c>
      <c r="AD70" s="35">
        <f t="shared" si="17"/>
        <v>15220</v>
      </c>
      <c r="AE70" s="34">
        <f t="shared" si="8"/>
        <v>18264</v>
      </c>
      <c r="AM70" s="214"/>
      <c r="AN70" s="52">
        <v>105</v>
      </c>
      <c r="AO70" s="33">
        <v>15220</v>
      </c>
    </row>
    <row r="71" spans="1:41" ht="15" customHeight="1" x14ac:dyDescent="0.25">
      <c r="A71" s="59" t="s">
        <v>242</v>
      </c>
      <c r="B71" s="58" t="s">
        <v>249</v>
      </c>
      <c r="C71" s="60">
        <v>2000</v>
      </c>
      <c r="D71" s="60">
        <v>1000</v>
      </c>
      <c r="E71" s="57">
        <v>70</v>
      </c>
      <c r="F71" s="55" t="s">
        <v>471</v>
      </c>
      <c r="G71" s="54" t="s">
        <v>472</v>
      </c>
      <c r="H71" s="53" t="s">
        <v>49</v>
      </c>
      <c r="I71" s="51" t="s">
        <v>3</v>
      </c>
      <c r="J71" s="50"/>
      <c r="K71" s="50"/>
      <c r="L71" s="231"/>
      <c r="M71" s="231"/>
      <c r="N71" s="49"/>
      <c r="O71" s="48">
        <v>1</v>
      </c>
      <c r="P71" s="45">
        <f t="shared" si="13"/>
        <v>2</v>
      </c>
      <c r="Q71" s="44">
        <f t="shared" si="14"/>
        <v>0.14000000000000001</v>
      </c>
      <c r="R71" s="43">
        <f t="shared" si="15"/>
        <v>14.700000000000001</v>
      </c>
      <c r="S71" s="46"/>
      <c r="T71" s="45"/>
      <c r="U71" s="44"/>
      <c r="V71" s="45"/>
      <c r="W71" s="103" t="s">
        <v>34</v>
      </c>
      <c r="X71" s="41">
        <v>80</v>
      </c>
      <c r="Y71" s="40">
        <f t="shared" si="10"/>
        <v>160</v>
      </c>
      <c r="Z71" s="39">
        <f t="shared" si="11"/>
        <v>11.200000000000001</v>
      </c>
      <c r="AA71" s="38">
        <f t="shared" si="12"/>
        <v>1176</v>
      </c>
      <c r="AB71" s="37">
        <f t="shared" si="16"/>
        <v>1013.6</v>
      </c>
      <c r="AC71" s="36">
        <f t="shared" si="6"/>
        <v>1216.32</v>
      </c>
      <c r="AD71" s="35">
        <f t="shared" si="17"/>
        <v>14480</v>
      </c>
      <c r="AE71" s="34">
        <f t="shared" si="8"/>
        <v>17376</v>
      </c>
      <c r="AM71" s="214"/>
      <c r="AN71" s="52">
        <v>105</v>
      </c>
      <c r="AO71" s="33">
        <v>14480</v>
      </c>
    </row>
    <row r="72" spans="1:41" ht="15" customHeight="1" x14ac:dyDescent="0.25">
      <c r="A72" s="59" t="s">
        <v>242</v>
      </c>
      <c r="B72" s="58" t="s">
        <v>249</v>
      </c>
      <c r="C72" s="60">
        <v>2000</v>
      </c>
      <c r="D72" s="60">
        <v>1000</v>
      </c>
      <c r="E72" s="57">
        <v>80</v>
      </c>
      <c r="F72" s="55" t="s">
        <v>473</v>
      </c>
      <c r="G72" s="54" t="s">
        <v>474</v>
      </c>
      <c r="H72" s="53" t="s">
        <v>49</v>
      </c>
      <c r="I72" s="51" t="s">
        <v>3</v>
      </c>
      <c r="J72" s="50"/>
      <c r="K72" s="50"/>
      <c r="L72" s="231"/>
      <c r="M72" s="231"/>
      <c r="N72" s="49"/>
      <c r="O72" s="48">
        <v>1</v>
      </c>
      <c r="P72" s="45">
        <f t="shared" si="13"/>
        <v>2</v>
      </c>
      <c r="Q72" s="44">
        <f t="shared" si="14"/>
        <v>0.16</v>
      </c>
      <c r="R72" s="43">
        <f t="shared" si="15"/>
        <v>16.8</v>
      </c>
      <c r="S72" s="46"/>
      <c r="T72" s="45"/>
      <c r="U72" s="44"/>
      <c r="V72" s="45"/>
      <c r="W72" s="103" t="s">
        <v>34</v>
      </c>
      <c r="X72" s="41">
        <v>80</v>
      </c>
      <c r="Y72" s="40">
        <f t="shared" si="10"/>
        <v>160</v>
      </c>
      <c r="Z72" s="39">
        <f t="shared" si="11"/>
        <v>12.8</v>
      </c>
      <c r="AA72" s="38">
        <f t="shared" si="12"/>
        <v>1344</v>
      </c>
      <c r="AB72" s="37">
        <f t="shared" si="16"/>
        <v>1094.4000000000001</v>
      </c>
      <c r="AC72" s="36">
        <f t="shared" si="6"/>
        <v>1313.28</v>
      </c>
      <c r="AD72" s="35">
        <f t="shared" si="17"/>
        <v>13680</v>
      </c>
      <c r="AE72" s="34">
        <f t="shared" si="8"/>
        <v>16416</v>
      </c>
      <c r="AM72" s="214"/>
      <c r="AN72" s="52">
        <v>105</v>
      </c>
      <c r="AO72" s="33">
        <v>13680</v>
      </c>
    </row>
    <row r="73" spans="1:41" ht="15" customHeight="1" x14ac:dyDescent="0.25">
      <c r="A73" s="59" t="s">
        <v>242</v>
      </c>
      <c r="B73" s="58" t="s">
        <v>249</v>
      </c>
      <c r="C73" s="60">
        <v>2000</v>
      </c>
      <c r="D73" s="60">
        <v>1000</v>
      </c>
      <c r="E73" s="57">
        <v>90</v>
      </c>
      <c r="F73" s="55" t="s">
        <v>475</v>
      </c>
      <c r="G73" s="54" t="s">
        <v>476</v>
      </c>
      <c r="H73" s="53" t="s">
        <v>49</v>
      </c>
      <c r="I73" s="51" t="s">
        <v>3</v>
      </c>
      <c r="J73" s="50"/>
      <c r="K73" s="50"/>
      <c r="L73" s="231"/>
      <c r="M73" s="231"/>
      <c r="N73" s="49"/>
      <c r="O73" s="48">
        <v>1</v>
      </c>
      <c r="P73" s="45">
        <f t="shared" si="13"/>
        <v>2</v>
      </c>
      <c r="Q73" s="44">
        <f t="shared" si="14"/>
        <v>0.18</v>
      </c>
      <c r="R73" s="43">
        <f t="shared" si="15"/>
        <v>18.899999999999999</v>
      </c>
      <c r="S73" s="46"/>
      <c r="T73" s="45"/>
      <c r="U73" s="44"/>
      <c r="V73" s="45"/>
      <c r="W73" s="103" t="s">
        <v>34</v>
      </c>
      <c r="X73" s="41">
        <v>80</v>
      </c>
      <c r="Y73" s="40">
        <f t="shared" si="10"/>
        <v>160</v>
      </c>
      <c r="Z73" s="39">
        <f t="shared" si="11"/>
        <v>14.399999999999999</v>
      </c>
      <c r="AA73" s="38">
        <f t="shared" si="12"/>
        <v>1512</v>
      </c>
      <c r="AB73" s="37">
        <f t="shared" si="16"/>
        <v>1182.5999999999999</v>
      </c>
      <c r="AC73" s="36">
        <f t="shared" si="6"/>
        <v>1419.12</v>
      </c>
      <c r="AD73" s="35">
        <f t="shared" si="17"/>
        <v>13140</v>
      </c>
      <c r="AE73" s="34">
        <f t="shared" si="8"/>
        <v>15768</v>
      </c>
      <c r="AM73" s="214"/>
      <c r="AN73" s="52">
        <v>105</v>
      </c>
      <c r="AO73" s="33">
        <v>13140</v>
      </c>
    </row>
    <row r="74" spans="1:41" ht="15" customHeight="1" x14ac:dyDescent="0.25">
      <c r="A74" s="59" t="s">
        <v>242</v>
      </c>
      <c r="B74" s="58" t="s">
        <v>249</v>
      </c>
      <c r="C74" s="60">
        <v>2000</v>
      </c>
      <c r="D74" s="60">
        <v>1000</v>
      </c>
      <c r="E74" s="57">
        <v>100</v>
      </c>
      <c r="F74" s="55" t="s">
        <v>477</v>
      </c>
      <c r="G74" s="54" t="s">
        <v>478</v>
      </c>
      <c r="H74" s="53" t="s">
        <v>49</v>
      </c>
      <c r="I74" s="51" t="s">
        <v>3</v>
      </c>
      <c r="J74" s="50"/>
      <c r="K74" s="50"/>
      <c r="L74" s="231"/>
      <c r="M74" s="231"/>
      <c r="N74" s="49"/>
      <c r="O74" s="48">
        <v>1</v>
      </c>
      <c r="P74" s="45">
        <f t="shared" si="13"/>
        <v>2</v>
      </c>
      <c r="Q74" s="44">
        <f t="shared" si="14"/>
        <v>0.2</v>
      </c>
      <c r="R74" s="43">
        <f t="shared" si="15"/>
        <v>21</v>
      </c>
      <c r="S74" s="46"/>
      <c r="T74" s="45"/>
      <c r="U74" s="44"/>
      <c r="V74" s="45"/>
      <c r="W74" s="103" t="s">
        <v>34</v>
      </c>
      <c r="X74" s="41">
        <v>80</v>
      </c>
      <c r="Y74" s="40">
        <f t="shared" si="10"/>
        <v>160</v>
      </c>
      <c r="Z74" s="39">
        <f t="shared" si="11"/>
        <v>16</v>
      </c>
      <c r="AA74" s="38">
        <f t="shared" si="12"/>
        <v>1680</v>
      </c>
      <c r="AB74" s="37">
        <f t="shared" si="16"/>
        <v>1292</v>
      </c>
      <c r="AC74" s="36">
        <f t="shared" si="6"/>
        <v>1550.4</v>
      </c>
      <c r="AD74" s="35">
        <f t="shared" si="17"/>
        <v>12920</v>
      </c>
      <c r="AE74" s="34">
        <f t="shared" si="8"/>
        <v>15504</v>
      </c>
      <c r="AM74" s="214"/>
      <c r="AN74" s="52">
        <v>105</v>
      </c>
      <c r="AO74" s="33">
        <v>12920</v>
      </c>
    </row>
    <row r="75" spans="1:41" ht="15" customHeight="1" x14ac:dyDescent="0.25">
      <c r="A75" s="59" t="s">
        <v>242</v>
      </c>
      <c r="B75" s="56" t="s">
        <v>250</v>
      </c>
      <c r="C75" s="57">
        <v>7000</v>
      </c>
      <c r="D75" s="57">
        <v>1000</v>
      </c>
      <c r="E75" s="57">
        <v>25</v>
      </c>
      <c r="F75" s="55" t="s">
        <v>479</v>
      </c>
      <c r="G75" s="54" t="s">
        <v>480</v>
      </c>
      <c r="H75" s="53" t="s">
        <v>49</v>
      </c>
      <c r="I75" s="51" t="s">
        <v>3</v>
      </c>
      <c r="J75" s="50"/>
      <c r="K75" s="50"/>
      <c r="L75" s="231"/>
      <c r="M75" s="231"/>
      <c r="N75" s="49"/>
      <c r="O75" s="48">
        <v>1</v>
      </c>
      <c r="P75" s="45">
        <f t="shared" si="13"/>
        <v>7</v>
      </c>
      <c r="Q75" s="44">
        <f t="shared" si="14"/>
        <v>0.17499999999999999</v>
      </c>
      <c r="R75" s="43">
        <f t="shared" si="15"/>
        <v>18.375</v>
      </c>
      <c r="S75" s="46"/>
      <c r="T75" s="45"/>
      <c r="U75" s="44"/>
      <c r="V75" s="45"/>
      <c r="W75" s="105" t="s">
        <v>35</v>
      </c>
      <c r="X75" s="41">
        <v>80</v>
      </c>
      <c r="Y75" s="40">
        <f t="shared" si="10"/>
        <v>560</v>
      </c>
      <c r="Z75" s="39">
        <f t="shared" si="11"/>
        <v>14</v>
      </c>
      <c r="AA75" s="38">
        <f t="shared" si="12"/>
        <v>1470</v>
      </c>
      <c r="AB75" s="37">
        <f t="shared" si="16"/>
        <v>311.5</v>
      </c>
      <c r="AC75" s="36">
        <f t="shared" si="6"/>
        <v>373.8</v>
      </c>
      <c r="AD75" s="35">
        <f t="shared" si="17"/>
        <v>12460</v>
      </c>
      <c r="AE75" s="34">
        <f t="shared" si="8"/>
        <v>14952</v>
      </c>
      <c r="AM75" s="214"/>
      <c r="AN75" s="52">
        <v>105</v>
      </c>
      <c r="AO75" s="33">
        <v>12460</v>
      </c>
    </row>
    <row r="76" spans="1:41" ht="15" customHeight="1" x14ac:dyDescent="0.25">
      <c r="A76" s="59" t="s">
        <v>242</v>
      </c>
      <c r="B76" s="58" t="s">
        <v>250</v>
      </c>
      <c r="C76" s="60">
        <v>7000</v>
      </c>
      <c r="D76" s="60">
        <v>1000</v>
      </c>
      <c r="E76" s="57">
        <v>30</v>
      </c>
      <c r="F76" s="55" t="s">
        <v>481</v>
      </c>
      <c r="G76" s="54" t="s">
        <v>482</v>
      </c>
      <c r="H76" s="53" t="s">
        <v>49</v>
      </c>
      <c r="I76" s="51" t="s">
        <v>3</v>
      </c>
      <c r="J76" s="50"/>
      <c r="K76" s="50"/>
      <c r="L76" s="231"/>
      <c r="M76" s="231"/>
      <c r="N76" s="49"/>
      <c r="O76" s="48">
        <v>1</v>
      </c>
      <c r="P76" s="45">
        <f t="shared" si="13"/>
        <v>7</v>
      </c>
      <c r="Q76" s="44">
        <f t="shared" si="14"/>
        <v>0.21</v>
      </c>
      <c r="R76" s="43">
        <f t="shared" si="15"/>
        <v>22.05</v>
      </c>
      <c r="S76" s="46"/>
      <c r="T76" s="45"/>
      <c r="U76" s="44"/>
      <c r="V76" s="45"/>
      <c r="W76" s="105" t="s">
        <v>35</v>
      </c>
      <c r="X76" s="41">
        <v>80</v>
      </c>
      <c r="Y76" s="40">
        <f t="shared" si="10"/>
        <v>560</v>
      </c>
      <c r="Z76" s="39">
        <f t="shared" si="11"/>
        <v>16.8</v>
      </c>
      <c r="AA76" s="38">
        <f t="shared" si="12"/>
        <v>1764</v>
      </c>
      <c r="AB76" s="37">
        <f t="shared" si="16"/>
        <v>330.6</v>
      </c>
      <c r="AC76" s="36">
        <f t="shared" si="6"/>
        <v>396.72</v>
      </c>
      <c r="AD76" s="35">
        <f t="shared" si="17"/>
        <v>11020</v>
      </c>
      <c r="AE76" s="34">
        <f t="shared" si="8"/>
        <v>13224</v>
      </c>
      <c r="AM76" s="214"/>
      <c r="AN76" s="52">
        <v>105</v>
      </c>
      <c r="AO76" s="33">
        <v>11020</v>
      </c>
    </row>
    <row r="77" spans="1:41" ht="15" customHeight="1" x14ac:dyDescent="0.25">
      <c r="A77" s="59" t="s">
        <v>242</v>
      </c>
      <c r="B77" s="58" t="s">
        <v>250</v>
      </c>
      <c r="C77" s="57">
        <v>5000</v>
      </c>
      <c r="D77" s="57">
        <v>1000</v>
      </c>
      <c r="E77" s="57">
        <v>40</v>
      </c>
      <c r="F77" s="55" t="s">
        <v>483</v>
      </c>
      <c r="G77" s="54" t="s">
        <v>484</v>
      </c>
      <c r="H77" s="53" t="s">
        <v>49</v>
      </c>
      <c r="I77" s="51" t="s">
        <v>3</v>
      </c>
      <c r="J77" s="50"/>
      <c r="K77" s="50"/>
      <c r="L77" s="231"/>
      <c r="M77" s="231"/>
      <c r="N77" s="49"/>
      <c r="O77" s="48">
        <v>1</v>
      </c>
      <c r="P77" s="45">
        <f t="shared" si="13"/>
        <v>5</v>
      </c>
      <c r="Q77" s="44">
        <f t="shared" si="14"/>
        <v>0.2</v>
      </c>
      <c r="R77" s="43">
        <f t="shared" si="15"/>
        <v>21</v>
      </c>
      <c r="S77" s="46"/>
      <c r="T77" s="45"/>
      <c r="U77" s="44"/>
      <c r="V77" s="45"/>
      <c r="W77" s="103" t="s">
        <v>34</v>
      </c>
      <c r="X77" s="41">
        <v>80</v>
      </c>
      <c r="Y77" s="40">
        <f t="shared" si="10"/>
        <v>400</v>
      </c>
      <c r="Z77" s="39">
        <f t="shared" si="11"/>
        <v>16</v>
      </c>
      <c r="AA77" s="38">
        <f t="shared" si="12"/>
        <v>1680</v>
      </c>
      <c r="AB77" s="37">
        <f t="shared" si="16"/>
        <v>420</v>
      </c>
      <c r="AC77" s="36">
        <f t="shared" si="6"/>
        <v>504</v>
      </c>
      <c r="AD77" s="35">
        <f t="shared" si="17"/>
        <v>10500</v>
      </c>
      <c r="AE77" s="34">
        <f t="shared" si="8"/>
        <v>12600</v>
      </c>
      <c r="AM77" s="214"/>
      <c r="AN77" s="52">
        <v>105</v>
      </c>
      <c r="AO77" s="33">
        <v>10500</v>
      </c>
    </row>
    <row r="78" spans="1:41" ht="15" customHeight="1" x14ac:dyDescent="0.25">
      <c r="A78" s="59" t="s">
        <v>242</v>
      </c>
      <c r="B78" s="58" t="s">
        <v>250</v>
      </c>
      <c r="C78" s="57">
        <v>4000</v>
      </c>
      <c r="D78" s="57">
        <v>1000</v>
      </c>
      <c r="E78" s="57">
        <v>50</v>
      </c>
      <c r="F78" s="55" t="s">
        <v>485</v>
      </c>
      <c r="G78" s="54" t="s">
        <v>486</v>
      </c>
      <c r="H78" s="53" t="s">
        <v>49</v>
      </c>
      <c r="I78" s="51" t="s">
        <v>3</v>
      </c>
      <c r="J78" s="50"/>
      <c r="K78" s="50"/>
      <c r="L78" s="231"/>
      <c r="M78" s="231"/>
      <c r="N78" s="49"/>
      <c r="O78" s="48">
        <v>1</v>
      </c>
      <c r="P78" s="45">
        <f t="shared" si="13"/>
        <v>4</v>
      </c>
      <c r="Q78" s="44">
        <f t="shared" si="14"/>
        <v>0.2</v>
      </c>
      <c r="R78" s="43">
        <f t="shared" si="15"/>
        <v>21</v>
      </c>
      <c r="S78" s="46"/>
      <c r="T78" s="45"/>
      <c r="U78" s="44"/>
      <c r="V78" s="45"/>
      <c r="W78" s="105" t="s">
        <v>35</v>
      </c>
      <c r="X78" s="41">
        <v>80</v>
      </c>
      <c r="Y78" s="40">
        <f t="shared" si="10"/>
        <v>320</v>
      </c>
      <c r="Z78" s="39">
        <f t="shared" si="11"/>
        <v>16</v>
      </c>
      <c r="AA78" s="38">
        <f t="shared" si="12"/>
        <v>1680</v>
      </c>
      <c r="AB78" s="37">
        <f t="shared" si="16"/>
        <v>482</v>
      </c>
      <c r="AC78" s="36">
        <f t="shared" si="6"/>
        <v>578.4</v>
      </c>
      <c r="AD78" s="35">
        <f t="shared" si="17"/>
        <v>9640</v>
      </c>
      <c r="AE78" s="34">
        <f t="shared" si="8"/>
        <v>11568</v>
      </c>
      <c r="AM78" s="214"/>
      <c r="AN78" s="52">
        <v>105</v>
      </c>
      <c r="AO78" s="33">
        <v>9640</v>
      </c>
    </row>
    <row r="79" spans="1:41" ht="15" customHeight="1" x14ac:dyDescent="0.25">
      <c r="A79" s="59" t="s">
        <v>242</v>
      </c>
      <c r="B79" s="58" t="s">
        <v>250</v>
      </c>
      <c r="C79" s="57">
        <v>2000</v>
      </c>
      <c r="D79" s="57">
        <v>1000</v>
      </c>
      <c r="E79" s="57">
        <v>60</v>
      </c>
      <c r="F79" s="55" t="s">
        <v>487</v>
      </c>
      <c r="G79" s="54" t="s">
        <v>488</v>
      </c>
      <c r="H79" s="53" t="s">
        <v>49</v>
      </c>
      <c r="I79" s="51" t="s">
        <v>3</v>
      </c>
      <c r="J79" s="50"/>
      <c r="K79" s="50"/>
      <c r="L79" s="231"/>
      <c r="M79" s="231"/>
      <c r="N79" s="49"/>
      <c r="O79" s="48">
        <v>1</v>
      </c>
      <c r="P79" s="45">
        <f t="shared" si="13"/>
        <v>2</v>
      </c>
      <c r="Q79" s="44">
        <f t="shared" si="14"/>
        <v>0.12</v>
      </c>
      <c r="R79" s="43">
        <f t="shared" si="15"/>
        <v>12.6</v>
      </c>
      <c r="S79" s="46"/>
      <c r="T79" s="45"/>
      <c r="U79" s="44"/>
      <c r="V79" s="45"/>
      <c r="W79" s="103" t="s">
        <v>34</v>
      </c>
      <c r="X79" s="41">
        <v>80</v>
      </c>
      <c r="Y79" s="40">
        <f t="shared" si="10"/>
        <v>160</v>
      </c>
      <c r="Z79" s="39">
        <f t="shared" si="11"/>
        <v>9.6</v>
      </c>
      <c r="AA79" s="38">
        <f t="shared" si="12"/>
        <v>1008</v>
      </c>
      <c r="AB79" s="37">
        <f t="shared" si="16"/>
        <v>560.4</v>
      </c>
      <c r="AC79" s="36">
        <f t="shared" si="6"/>
        <v>672.48</v>
      </c>
      <c r="AD79" s="35">
        <f t="shared" si="17"/>
        <v>9340</v>
      </c>
      <c r="AE79" s="34">
        <f t="shared" si="8"/>
        <v>11208</v>
      </c>
      <c r="AM79" s="214"/>
      <c r="AN79" s="52">
        <v>105</v>
      </c>
      <c r="AO79" s="33">
        <v>9340</v>
      </c>
    </row>
    <row r="80" spans="1:41" ht="15" customHeight="1" x14ac:dyDescent="0.25">
      <c r="A80" s="59" t="s">
        <v>242</v>
      </c>
      <c r="B80" s="58" t="s">
        <v>250</v>
      </c>
      <c r="C80" s="60">
        <v>2000</v>
      </c>
      <c r="D80" s="60">
        <v>1000</v>
      </c>
      <c r="E80" s="57">
        <v>70</v>
      </c>
      <c r="F80" s="55" t="s">
        <v>489</v>
      </c>
      <c r="G80" s="54" t="s">
        <v>490</v>
      </c>
      <c r="H80" s="53" t="s">
        <v>49</v>
      </c>
      <c r="I80" s="51" t="s">
        <v>3</v>
      </c>
      <c r="J80" s="50"/>
      <c r="K80" s="50"/>
      <c r="L80" s="231"/>
      <c r="M80" s="231"/>
      <c r="N80" s="49"/>
      <c r="O80" s="48">
        <v>1</v>
      </c>
      <c r="P80" s="45">
        <f t="shared" si="13"/>
        <v>2</v>
      </c>
      <c r="Q80" s="44">
        <f t="shared" si="14"/>
        <v>0.14000000000000001</v>
      </c>
      <c r="R80" s="43">
        <f t="shared" si="15"/>
        <v>14.700000000000001</v>
      </c>
      <c r="S80" s="46"/>
      <c r="T80" s="45"/>
      <c r="U80" s="44"/>
      <c r="V80" s="45"/>
      <c r="W80" s="103" t="s">
        <v>34</v>
      </c>
      <c r="X80" s="41">
        <v>80</v>
      </c>
      <c r="Y80" s="40">
        <f t="shared" si="10"/>
        <v>160</v>
      </c>
      <c r="Z80" s="39">
        <f t="shared" si="11"/>
        <v>11.200000000000001</v>
      </c>
      <c r="AA80" s="38">
        <f t="shared" si="12"/>
        <v>1176</v>
      </c>
      <c r="AB80" s="37">
        <f t="shared" si="16"/>
        <v>642.6</v>
      </c>
      <c r="AC80" s="36">
        <f t="shared" si="6"/>
        <v>771.12</v>
      </c>
      <c r="AD80" s="35">
        <f t="shared" si="17"/>
        <v>9180</v>
      </c>
      <c r="AE80" s="34">
        <f t="shared" si="8"/>
        <v>11016</v>
      </c>
      <c r="AM80" s="214"/>
      <c r="AN80" s="52">
        <v>105</v>
      </c>
      <c r="AO80" s="33">
        <v>9180</v>
      </c>
    </row>
    <row r="81" spans="1:41" ht="15" customHeight="1" x14ac:dyDescent="0.25">
      <c r="A81" s="59" t="s">
        <v>242</v>
      </c>
      <c r="B81" s="58" t="s">
        <v>250</v>
      </c>
      <c r="C81" s="60">
        <v>2000</v>
      </c>
      <c r="D81" s="60">
        <v>1000</v>
      </c>
      <c r="E81" s="57">
        <v>80</v>
      </c>
      <c r="F81" s="55" t="s">
        <v>491</v>
      </c>
      <c r="G81" s="54" t="s">
        <v>492</v>
      </c>
      <c r="H81" s="53" t="s">
        <v>49</v>
      </c>
      <c r="I81" s="51" t="s">
        <v>3</v>
      </c>
      <c r="J81" s="50"/>
      <c r="K81" s="50"/>
      <c r="L81" s="231"/>
      <c r="M81" s="231"/>
      <c r="N81" s="49"/>
      <c r="O81" s="48">
        <v>1</v>
      </c>
      <c r="P81" s="45">
        <f t="shared" si="13"/>
        <v>2</v>
      </c>
      <c r="Q81" s="44">
        <f t="shared" si="14"/>
        <v>0.16</v>
      </c>
      <c r="R81" s="43">
        <f t="shared" si="15"/>
        <v>16.8</v>
      </c>
      <c r="S81" s="46"/>
      <c r="T81" s="45"/>
      <c r="U81" s="44"/>
      <c r="V81" s="45"/>
      <c r="W81" s="103" t="s">
        <v>34</v>
      </c>
      <c r="X81" s="41">
        <v>80</v>
      </c>
      <c r="Y81" s="40">
        <f t="shared" si="10"/>
        <v>160</v>
      </c>
      <c r="Z81" s="39">
        <f t="shared" si="11"/>
        <v>12.8</v>
      </c>
      <c r="AA81" s="38">
        <f t="shared" si="12"/>
        <v>1344</v>
      </c>
      <c r="AB81" s="37">
        <f t="shared" si="16"/>
        <v>707.2</v>
      </c>
      <c r="AC81" s="36">
        <f t="shared" si="6"/>
        <v>848.64</v>
      </c>
      <c r="AD81" s="35">
        <f t="shared" si="17"/>
        <v>8840</v>
      </c>
      <c r="AE81" s="34">
        <f t="shared" si="8"/>
        <v>10608</v>
      </c>
      <c r="AM81" s="214"/>
      <c r="AN81" s="52">
        <v>105</v>
      </c>
      <c r="AO81" s="33">
        <v>8840</v>
      </c>
    </row>
    <row r="82" spans="1:41" ht="15" customHeight="1" x14ac:dyDescent="0.25">
      <c r="A82" s="59" t="s">
        <v>242</v>
      </c>
      <c r="B82" s="58" t="s">
        <v>250</v>
      </c>
      <c r="C82" s="60">
        <v>2000</v>
      </c>
      <c r="D82" s="60">
        <v>1000</v>
      </c>
      <c r="E82" s="57">
        <v>90</v>
      </c>
      <c r="F82" s="55" t="s">
        <v>493</v>
      </c>
      <c r="G82" s="54" t="s">
        <v>494</v>
      </c>
      <c r="H82" s="53" t="s">
        <v>49</v>
      </c>
      <c r="I82" s="51" t="s">
        <v>3</v>
      </c>
      <c r="J82" s="50"/>
      <c r="K82" s="50"/>
      <c r="L82" s="231"/>
      <c r="M82" s="231"/>
      <c r="N82" s="49"/>
      <c r="O82" s="48">
        <v>1</v>
      </c>
      <c r="P82" s="45">
        <f t="shared" si="13"/>
        <v>2</v>
      </c>
      <c r="Q82" s="44">
        <f t="shared" si="14"/>
        <v>0.18</v>
      </c>
      <c r="R82" s="43">
        <f t="shared" si="15"/>
        <v>18.899999999999999</v>
      </c>
      <c r="S82" s="46"/>
      <c r="T82" s="45"/>
      <c r="U82" s="44"/>
      <c r="V82" s="45"/>
      <c r="W82" s="103" t="s">
        <v>34</v>
      </c>
      <c r="X82" s="41">
        <v>80</v>
      </c>
      <c r="Y82" s="40">
        <f t="shared" si="10"/>
        <v>160</v>
      </c>
      <c r="Z82" s="39">
        <f t="shared" si="11"/>
        <v>14.399999999999999</v>
      </c>
      <c r="AA82" s="38">
        <f t="shared" si="12"/>
        <v>1512</v>
      </c>
      <c r="AB82" s="37">
        <f t="shared" si="16"/>
        <v>793.8</v>
      </c>
      <c r="AC82" s="36">
        <f t="shared" si="6"/>
        <v>952.56</v>
      </c>
      <c r="AD82" s="35">
        <f t="shared" si="17"/>
        <v>8820</v>
      </c>
      <c r="AE82" s="34">
        <f t="shared" si="8"/>
        <v>10584</v>
      </c>
      <c r="AM82" s="214"/>
      <c r="AN82" s="52">
        <v>105</v>
      </c>
      <c r="AO82" s="33">
        <v>8820</v>
      </c>
    </row>
    <row r="83" spans="1:41" ht="15" customHeight="1" x14ac:dyDescent="0.25">
      <c r="A83" s="59" t="s">
        <v>242</v>
      </c>
      <c r="B83" s="58" t="s">
        <v>250</v>
      </c>
      <c r="C83" s="60">
        <v>2000</v>
      </c>
      <c r="D83" s="60">
        <v>1000</v>
      </c>
      <c r="E83" s="57">
        <v>100</v>
      </c>
      <c r="F83" s="55" t="s">
        <v>495</v>
      </c>
      <c r="G83" s="54" t="s">
        <v>496</v>
      </c>
      <c r="H83" s="53" t="s">
        <v>49</v>
      </c>
      <c r="I83" s="51" t="s">
        <v>3</v>
      </c>
      <c r="J83" s="50"/>
      <c r="K83" s="50"/>
      <c r="L83" s="231"/>
      <c r="M83" s="231"/>
      <c r="N83" s="49"/>
      <c r="O83" s="48">
        <v>1</v>
      </c>
      <c r="P83" s="45">
        <f t="shared" si="13"/>
        <v>2</v>
      </c>
      <c r="Q83" s="44">
        <f t="shared" si="14"/>
        <v>0.2</v>
      </c>
      <c r="R83" s="43">
        <f t="shared" si="15"/>
        <v>21</v>
      </c>
      <c r="S83" s="46"/>
      <c r="T83" s="45"/>
      <c r="U83" s="44"/>
      <c r="V83" s="45"/>
      <c r="W83" s="103" t="s">
        <v>34</v>
      </c>
      <c r="X83" s="41">
        <v>80</v>
      </c>
      <c r="Y83" s="40">
        <f t="shared" si="10"/>
        <v>160</v>
      </c>
      <c r="Z83" s="39">
        <f t="shared" si="11"/>
        <v>16</v>
      </c>
      <c r="AA83" s="38">
        <f t="shared" si="12"/>
        <v>1680</v>
      </c>
      <c r="AB83" s="37">
        <f t="shared" si="16"/>
        <v>858</v>
      </c>
      <c r="AC83" s="36">
        <f t="shared" si="6"/>
        <v>1029.5999999999999</v>
      </c>
      <c r="AD83" s="35">
        <f t="shared" si="17"/>
        <v>8580</v>
      </c>
      <c r="AE83" s="34">
        <f t="shared" si="8"/>
        <v>10296</v>
      </c>
      <c r="AM83" s="214"/>
      <c r="AN83" s="52">
        <v>105</v>
      </c>
      <c r="AO83" s="33">
        <v>8580</v>
      </c>
    </row>
    <row r="84" spans="1:41" ht="15" customHeight="1" x14ac:dyDescent="0.25">
      <c r="A84" s="59" t="s">
        <v>242</v>
      </c>
      <c r="B84" s="56" t="s">
        <v>251</v>
      </c>
      <c r="C84" s="57">
        <v>7000</v>
      </c>
      <c r="D84" s="57">
        <v>1000</v>
      </c>
      <c r="E84" s="57">
        <v>25</v>
      </c>
      <c r="F84" s="55" t="s">
        <v>497</v>
      </c>
      <c r="G84" s="54" t="s">
        <v>498</v>
      </c>
      <c r="H84" s="53" t="s">
        <v>49</v>
      </c>
      <c r="I84" s="51" t="s">
        <v>3</v>
      </c>
      <c r="J84" s="50"/>
      <c r="K84" s="50"/>
      <c r="L84" s="231"/>
      <c r="M84" s="231"/>
      <c r="N84" s="49"/>
      <c r="O84" s="48">
        <v>1</v>
      </c>
      <c r="P84" s="45">
        <f t="shared" si="13"/>
        <v>7</v>
      </c>
      <c r="Q84" s="44">
        <f t="shared" si="14"/>
        <v>0.17499999999999999</v>
      </c>
      <c r="R84" s="43">
        <f t="shared" si="15"/>
        <v>18.375</v>
      </c>
      <c r="S84" s="46"/>
      <c r="T84" s="45"/>
      <c r="U84" s="44"/>
      <c r="V84" s="45"/>
      <c r="W84" s="42" t="s">
        <v>1</v>
      </c>
      <c r="X84" s="41">
        <v>80</v>
      </c>
      <c r="Y84" s="40">
        <f t="shared" si="10"/>
        <v>560</v>
      </c>
      <c r="Z84" s="39">
        <f t="shared" si="11"/>
        <v>14</v>
      </c>
      <c r="AA84" s="38">
        <f t="shared" si="12"/>
        <v>1470</v>
      </c>
      <c r="AB84" s="37">
        <f t="shared" si="16"/>
        <v>344</v>
      </c>
      <c r="AC84" s="36">
        <f t="shared" si="6"/>
        <v>412.8</v>
      </c>
      <c r="AD84" s="35">
        <f t="shared" si="17"/>
        <v>13760</v>
      </c>
      <c r="AE84" s="34">
        <f t="shared" si="8"/>
        <v>16512</v>
      </c>
      <c r="AM84" s="214"/>
      <c r="AN84" s="52">
        <v>105</v>
      </c>
      <c r="AO84" s="33">
        <v>13760</v>
      </c>
    </row>
    <row r="85" spans="1:41" ht="15" customHeight="1" x14ac:dyDescent="0.25">
      <c r="A85" s="59" t="s">
        <v>242</v>
      </c>
      <c r="B85" s="58" t="s">
        <v>251</v>
      </c>
      <c r="C85" s="60">
        <v>7000</v>
      </c>
      <c r="D85" s="60">
        <v>1000</v>
      </c>
      <c r="E85" s="57">
        <v>30</v>
      </c>
      <c r="F85" s="55" t="s">
        <v>499</v>
      </c>
      <c r="G85" s="54" t="s">
        <v>500</v>
      </c>
      <c r="H85" s="53" t="s">
        <v>49</v>
      </c>
      <c r="I85" s="51" t="s">
        <v>3</v>
      </c>
      <c r="J85" s="50"/>
      <c r="K85" s="50"/>
      <c r="L85" s="231"/>
      <c r="M85" s="231"/>
      <c r="N85" s="49"/>
      <c r="O85" s="48">
        <v>1</v>
      </c>
      <c r="P85" s="45">
        <f t="shared" si="13"/>
        <v>7</v>
      </c>
      <c r="Q85" s="44">
        <f t="shared" si="14"/>
        <v>0.21</v>
      </c>
      <c r="R85" s="43">
        <f t="shared" si="15"/>
        <v>22.05</v>
      </c>
      <c r="S85" s="46"/>
      <c r="T85" s="45"/>
      <c r="U85" s="44"/>
      <c r="V85" s="45"/>
      <c r="W85" s="42" t="s">
        <v>1</v>
      </c>
      <c r="X85" s="41">
        <v>80</v>
      </c>
      <c r="Y85" s="40">
        <f t="shared" si="10"/>
        <v>560</v>
      </c>
      <c r="Z85" s="39">
        <f t="shared" si="11"/>
        <v>16.8</v>
      </c>
      <c r="AA85" s="38">
        <f t="shared" si="12"/>
        <v>1764</v>
      </c>
      <c r="AB85" s="37">
        <f t="shared" ref="AB85:AB90" si="18">ROUND(AD85*E85/1000,2)</f>
        <v>385.8</v>
      </c>
      <c r="AC85" s="36">
        <f t="shared" ref="AC85:AC148" si="19">ROUND(AB85*1.2,2)</f>
        <v>462.96</v>
      </c>
      <c r="AD85" s="35">
        <f t="shared" ref="AD85:AD90" si="20">ROUND(AO85*(1-$AE$15),2)</f>
        <v>12860</v>
      </c>
      <c r="AE85" s="34">
        <f t="shared" ref="AE85:AE148" si="21">ROUND(AD85*1.2,2)</f>
        <v>15432</v>
      </c>
      <c r="AM85" s="214"/>
      <c r="AN85" s="52">
        <v>105</v>
      </c>
      <c r="AO85" s="33">
        <v>12860</v>
      </c>
    </row>
    <row r="86" spans="1:41" ht="15" customHeight="1" x14ac:dyDescent="0.25">
      <c r="A86" s="59" t="s">
        <v>242</v>
      </c>
      <c r="B86" s="58" t="s">
        <v>251</v>
      </c>
      <c r="C86" s="57">
        <v>5000</v>
      </c>
      <c r="D86" s="57">
        <v>1000</v>
      </c>
      <c r="E86" s="57">
        <v>40</v>
      </c>
      <c r="F86" s="55" t="s">
        <v>501</v>
      </c>
      <c r="G86" s="54" t="s">
        <v>502</v>
      </c>
      <c r="H86" s="53" t="s">
        <v>49</v>
      </c>
      <c r="I86" s="51" t="s">
        <v>3</v>
      </c>
      <c r="J86" s="50"/>
      <c r="K86" s="50"/>
      <c r="L86" s="231"/>
      <c r="M86" s="231"/>
      <c r="N86" s="49"/>
      <c r="O86" s="48">
        <v>1</v>
      </c>
      <c r="P86" s="45">
        <f t="shared" si="13"/>
        <v>5</v>
      </c>
      <c r="Q86" s="44">
        <f t="shared" si="14"/>
        <v>0.2</v>
      </c>
      <c r="R86" s="43">
        <f t="shared" si="15"/>
        <v>21</v>
      </c>
      <c r="S86" s="46"/>
      <c r="T86" s="45"/>
      <c r="U86" s="44"/>
      <c r="V86" s="45"/>
      <c r="W86" s="42" t="s">
        <v>1</v>
      </c>
      <c r="X86" s="41">
        <v>80</v>
      </c>
      <c r="Y86" s="40">
        <f t="shared" si="10"/>
        <v>400</v>
      </c>
      <c r="Z86" s="39">
        <f t="shared" si="11"/>
        <v>16</v>
      </c>
      <c r="AA86" s="38">
        <f t="shared" si="12"/>
        <v>1680</v>
      </c>
      <c r="AB86" s="37">
        <f t="shared" si="18"/>
        <v>483.2</v>
      </c>
      <c r="AC86" s="36">
        <f t="shared" si="19"/>
        <v>579.84</v>
      </c>
      <c r="AD86" s="35">
        <f t="shared" si="20"/>
        <v>12080</v>
      </c>
      <c r="AE86" s="34">
        <f t="shared" si="21"/>
        <v>14496</v>
      </c>
      <c r="AM86" s="214"/>
      <c r="AN86" s="52">
        <v>105</v>
      </c>
      <c r="AO86" s="33">
        <v>12080</v>
      </c>
    </row>
    <row r="87" spans="1:41" ht="15" customHeight="1" x14ac:dyDescent="0.25">
      <c r="A87" s="59" t="s">
        <v>242</v>
      </c>
      <c r="B87" s="58" t="s">
        <v>251</v>
      </c>
      <c r="C87" s="57">
        <v>4000</v>
      </c>
      <c r="D87" s="57">
        <v>1000</v>
      </c>
      <c r="E87" s="57">
        <v>50</v>
      </c>
      <c r="F87" s="55" t="s">
        <v>503</v>
      </c>
      <c r="G87" s="54" t="s">
        <v>504</v>
      </c>
      <c r="H87" s="53" t="s">
        <v>49</v>
      </c>
      <c r="I87" s="51" t="s">
        <v>3</v>
      </c>
      <c r="J87" s="50"/>
      <c r="K87" s="50"/>
      <c r="L87" s="231"/>
      <c r="M87" s="231"/>
      <c r="N87" s="49"/>
      <c r="O87" s="48">
        <v>1</v>
      </c>
      <c r="P87" s="45">
        <f t="shared" si="13"/>
        <v>4</v>
      </c>
      <c r="Q87" s="44">
        <f t="shared" si="14"/>
        <v>0.2</v>
      </c>
      <c r="R87" s="43">
        <f t="shared" si="15"/>
        <v>21</v>
      </c>
      <c r="S87" s="46"/>
      <c r="T87" s="45"/>
      <c r="U87" s="44"/>
      <c r="V87" s="45"/>
      <c r="W87" s="42" t="s">
        <v>1</v>
      </c>
      <c r="X87" s="41">
        <v>80</v>
      </c>
      <c r="Y87" s="40">
        <f t="shared" si="10"/>
        <v>320</v>
      </c>
      <c r="Z87" s="39">
        <f t="shared" si="11"/>
        <v>16</v>
      </c>
      <c r="AA87" s="38">
        <f t="shared" si="12"/>
        <v>1680</v>
      </c>
      <c r="AB87" s="37">
        <f t="shared" si="18"/>
        <v>545</v>
      </c>
      <c r="AC87" s="36">
        <f t="shared" si="19"/>
        <v>654</v>
      </c>
      <c r="AD87" s="35">
        <f t="shared" si="20"/>
        <v>10900</v>
      </c>
      <c r="AE87" s="34">
        <f t="shared" si="21"/>
        <v>13080</v>
      </c>
      <c r="AM87" s="214"/>
      <c r="AN87" s="52">
        <v>105</v>
      </c>
      <c r="AO87" s="33">
        <v>10900</v>
      </c>
    </row>
    <row r="88" spans="1:41" ht="15" customHeight="1" x14ac:dyDescent="0.25">
      <c r="A88" s="59" t="s">
        <v>242</v>
      </c>
      <c r="B88" s="58" t="s">
        <v>251</v>
      </c>
      <c r="C88" s="57">
        <v>2000</v>
      </c>
      <c r="D88" s="57">
        <v>1000</v>
      </c>
      <c r="E88" s="57">
        <v>60</v>
      </c>
      <c r="F88" s="55" t="s">
        <v>505</v>
      </c>
      <c r="G88" s="54" t="s">
        <v>506</v>
      </c>
      <c r="H88" s="53" t="s">
        <v>49</v>
      </c>
      <c r="I88" s="51" t="s">
        <v>3</v>
      </c>
      <c r="J88" s="50"/>
      <c r="K88" s="50"/>
      <c r="L88" s="231"/>
      <c r="M88" s="231"/>
      <c r="N88" s="49"/>
      <c r="O88" s="48">
        <v>1</v>
      </c>
      <c r="P88" s="45">
        <f t="shared" si="13"/>
        <v>2</v>
      </c>
      <c r="Q88" s="44">
        <f t="shared" si="14"/>
        <v>0.12</v>
      </c>
      <c r="R88" s="43">
        <f t="shared" si="15"/>
        <v>12.6</v>
      </c>
      <c r="S88" s="46"/>
      <c r="T88" s="45"/>
      <c r="U88" s="44"/>
      <c r="V88" s="45"/>
      <c r="W88" s="105" t="s">
        <v>35</v>
      </c>
      <c r="X88" s="41">
        <v>80</v>
      </c>
      <c r="Y88" s="40">
        <f t="shared" si="10"/>
        <v>160</v>
      </c>
      <c r="Z88" s="39">
        <f t="shared" si="11"/>
        <v>9.6</v>
      </c>
      <c r="AA88" s="38">
        <f t="shared" si="12"/>
        <v>1008</v>
      </c>
      <c r="AB88" s="37">
        <f t="shared" si="18"/>
        <v>643.20000000000005</v>
      </c>
      <c r="AC88" s="36">
        <f t="shared" si="19"/>
        <v>771.84</v>
      </c>
      <c r="AD88" s="35">
        <f t="shared" si="20"/>
        <v>10720</v>
      </c>
      <c r="AE88" s="34">
        <f t="shared" si="21"/>
        <v>12864</v>
      </c>
      <c r="AM88" s="214"/>
      <c r="AN88" s="52">
        <v>105</v>
      </c>
      <c r="AO88" s="33">
        <v>10720</v>
      </c>
    </row>
    <row r="89" spans="1:41" ht="15" customHeight="1" x14ac:dyDescent="0.25">
      <c r="A89" s="59" t="s">
        <v>242</v>
      </c>
      <c r="B89" s="58" t="s">
        <v>251</v>
      </c>
      <c r="C89" s="60">
        <v>2000</v>
      </c>
      <c r="D89" s="60">
        <v>1000</v>
      </c>
      <c r="E89" s="57">
        <v>70</v>
      </c>
      <c r="F89" s="55" t="s">
        <v>507</v>
      </c>
      <c r="G89" s="54" t="s">
        <v>508</v>
      </c>
      <c r="H89" s="53" t="s">
        <v>49</v>
      </c>
      <c r="I89" s="51" t="s">
        <v>3</v>
      </c>
      <c r="J89" s="50"/>
      <c r="K89" s="50"/>
      <c r="L89" s="231"/>
      <c r="M89" s="231"/>
      <c r="N89" s="49"/>
      <c r="O89" s="48">
        <v>1</v>
      </c>
      <c r="P89" s="45">
        <f t="shared" si="13"/>
        <v>2</v>
      </c>
      <c r="Q89" s="44">
        <f t="shared" si="14"/>
        <v>0.14000000000000001</v>
      </c>
      <c r="R89" s="43">
        <f t="shared" si="15"/>
        <v>14.700000000000001</v>
      </c>
      <c r="S89" s="46"/>
      <c r="T89" s="45"/>
      <c r="U89" s="44"/>
      <c r="V89" s="45"/>
      <c r="W89" s="105" t="s">
        <v>35</v>
      </c>
      <c r="X89" s="41">
        <v>80</v>
      </c>
      <c r="Y89" s="40">
        <f t="shared" si="10"/>
        <v>160</v>
      </c>
      <c r="Z89" s="39">
        <f t="shared" si="11"/>
        <v>11.200000000000001</v>
      </c>
      <c r="AA89" s="38">
        <f t="shared" si="12"/>
        <v>1176</v>
      </c>
      <c r="AB89" s="37">
        <f t="shared" si="18"/>
        <v>732.2</v>
      </c>
      <c r="AC89" s="36">
        <f t="shared" si="19"/>
        <v>878.64</v>
      </c>
      <c r="AD89" s="35">
        <f t="shared" si="20"/>
        <v>10460</v>
      </c>
      <c r="AE89" s="34">
        <f t="shared" si="21"/>
        <v>12552</v>
      </c>
      <c r="AM89" s="214"/>
      <c r="AN89" s="52">
        <v>105</v>
      </c>
      <c r="AO89" s="33">
        <v>10460</v>
      </c>
    </row>
    <row r="90" spans="1:41" ht="15" customHeight="1" x14ac:dyDescent="0.25">
      <c r="A90" s="59" t="s">
        <v>242</v>
      </c>
      <c r="B90" s="58" t="s">
        <v>251</v>
      </c>
      <c r="C90" s="60">
        <v>2000</v>
      </c>
      <c r="D90" s="60">
        <v>1000</v>
      </c>
      <c r="E90" s="57">
        <v>80</v>
      </c>
      <c r="F90" s="55" t="s">
        <v>509</v>
      </c>
      <c r="G90" s="54" t="s">
        <v>510</v>
      </c>
      <c r="H90" s="53" t="s">
        <v>49</v>
      </c>
      <c r="I90" s="51" t="s">
        <v>3</v>
      </c>
      <c r="J90" s="50"/>
      <c r="K90" s="50"/>
      <c r="L90" s="231"/>
      <c r="M90" s="231"/>
      <c r="N90" s="49"/>
      <c r="O90" s="48">
        <v>1</v>
      </c>
      <c r="P90" s="45">
        <f t="shared" si="13"/>
        <v>2</v>
      </c>
      <c r="Q90" s="44">
        <f t="shared" si="14"/>
        <v>0.16</v>
      </c>
      <c r="R90" s="43">
        <f t="shared" si="15"/>
        <v>16.8</v>
      </c>
      <c r="S90" s="46"/>
      <c r="T90" s="45"/>
      <c r="U90" s="44"/>
      <c r="V90" s="45"/>
      <c r="W90" s="103" t="s">
        <v>34</v>
      </c>
      <c r="X90" s="41">
        <v>80</v>
      </c>
      <c r="Y90" s="40">
        <f t="shared" si="10"/>
        <v>160</v>
      </c>
      <c r="Z90" s="39">
        <f t="shared" si="11"/>
        <v>12.8</v>
      </c>
      <c r="AA90" s="38">
        <f t="shared" si="12"/>
        <v>1344</v>
      </c>
      <c r="AB90" s="37">
        <f t="shared" si="18"/>
        <v>803.2</v>
      </c>
      <c r="AC90" s="36">
        <f t="shared" si="19"/>
        <v>963.84</v>
      </c>
      <c r="AD90" s="35">
        <f t="shared" si="20"/>
        <v>10040</v>
      </c>
      <c r="AE90" s="34">
        <f t="shared" si="21"/>
        <v>12048</v>
      </c>
      <c r="AM90" s="214"/>
      <c r="AN90" s="52">
        <v>105</v>
      </c>
      <c r="AO90" s="33">
        <v>10040</v>
      </c>
    </row>
    <row r="91" spans="1:41" ht="15" customHeight="1" x14ac:dyDescent="0.25">
      <c r="A91" s="59" t="s">
        <v>242</v>
      </c>
      <c r="B91" s="58" t="s">
        <v>251</v>
      </c>
      <c r="C91" s="60">
        <v>2000</v>
      </c>
      <c r="D91" s="60">
        <v>1000</v>
      </c>
      <c r="E91" s="57">
        <v>100</v>
      </c>
      <c r="F91" s="55" t="s">
        <v>511</v>
      </c>
      <c r="G91" s="54" t="s">
        <v>512</v>
      </c>
      <c r="H91" s="53" t="s">
        <v>49</v>
      </c>
      <c r="I91" s="51" t="s">
        <v>3</v>
      </c>
      <c r="J91" s="50"/>
      <c r="K91" s="50"/>
      <c r="L91" s="231"/>
      <c r="M91" s="231"/>
      <c r="N91" s="49"/>
      <c r="O91" s="48">
        <v>1</v>
      </c>
      <c r="P91" s="45">
        <f t="shared" si="13"/>
        <v>2</v>
      </c>
      <c r="Q91" s="44">
        <f t="shared" si="14"/>
        <v>0.2</v>
      </c>
      <c r="R91" s="43">
        <f t="shared" si="15"/>
        <v>21</v>
      </c>
      <c r="S91" s="46"/>
      <c r="T91" s="45"/>
      <c r="U91" s="44"/>
      <c r="V91" s="45"/>
      <c r="W91" s="103" t="s">
        <v>34</v>
      </c>
      <c r="X91" s="41">
        <v>80</v>
      </c>
      <c r="Y91" s="40">
        <f t="shared" si="10"/>
        <v>160</v>
      </c>
      <c r="Z91" s="39">
        <f t="shared" si="11"/>
        <v>16</v>
      </c>
      <c r="AA91" s="38">
        <f t="shared" si="12"/>
        <v>1680</v>
      </c>
      <c r="AB91" s="37">
        <f t="shared" ref="AB91:AB154" si="22">ROUND(AD91*E91/1000,2)</f>
        <v>970</v>
      </c>
      <c r="AC91" s="36">
        <f t="shared" si="19"/>
        <v>1164</v>
      </c>
      <c r="AD91" s="35">
        <f t="shared" ref="AD91:AD154" si="23">ROUND(AO91*(1-$AE$15),2)</f>
        <v>9700</v>
      </c>
      <c r="AE91" s="34">
        <f t="shared" si="21"/>
        <v>11640</v>
      </c>
      <c r="AM91" s="214"/>
      <c r="AN91" s="52">
        <v>105</v>
      </c>
      <c r="AO91" s="33">
        <v>9700</v>
      </c>
    </row>
    <row r="92" spans="1:41" ht="15" customHeight="1" x14ac:dyDescent="0.25">
      <c r="A92" s="59" t="s">
        <v>242</v>
      </c>
      <c r="B92" s="56" t="s">
        <v>252</v>
      </c>
      <c r="C92" s="57">
        <v>5000</v>
      </c>
      <c r="D92" s="57">
        <v>1000</v>
      </c>
      <c r="E92" s="57">
        <v>50</v>
      </c>
      <c r="F92" s="55" t="s">
        <v>513</v>
      </c>
      <c r="G92" s="54" t="s">
        <v>514</v>
      </c>
      <c r="H92" s="53" t="s">
        <v>49</v>
      </c>
      <c r="I92" s="51" t="s">
        <v>3</v>
      </c>
      <c r="J92" s="50"/>
      <c r="K92" s="50"/>
      <c r="L92" s="231"/>
      <c r="M92" s="231"/>
      <c r="N92" s="49"/>
      <c r="O92" s="48">
        <v>1</v>
      </c>
      <c r="P92" s="45">
        <f t="shared" si="13"/>
        <v>5</v>
      </c>
      <c r="Q92" s="44">
        <f t="shared" si="14"/>
        <v>0.25</v>
      </c>
      <c r="R92" s="43">
        <f t="shared" si="15"/>
        <v>12.5</v>
      </c>
      <c r="S92" s="46"/>
      <c r="T92" s="45"/>
      <c r="U92" s="44"/>
      <c r="V92" s="45"/>
      <c r="W92" s="42" t="s">
        <v>1</v>
      </c>
      <c r="X92" s="41">
        <v>80</v>
      </c>
      <c r="Y92" s="40">
        <f t="shared" si="10"/>
        <v>400</v>
      </c>
      <c r="Z92" s="39">
        <f t="shared" si="11"/>
        <v>20</v>
      </c>
      <c r="AA92" s="38">
        <f t="shared" si="12"/>
        <v>1000</v>
      </c>
      <c r="AB92" s="37">
        <f t="shared" si="22"/>
        <v>273</v>
      </c>
      <c r="AC92" s="36">
        <f t="shared" si="19"/>
        <v>327.60000000000002</v>
      </c>
      <c r="AD92" s="35">
        <f t="shared" si="23"/>
        <v>5460</v>
      </c>
      <c r="AE92" s="34">
        <f t="shared" si="21"/>
        <v>6552</v>
      </c>
      <c r="AM92" s="214"/>
      <c r="AN92" s="52">
        <v>50</v>
      </c>
      <c r="AO92" s="33">
        <v>5460</v>
      </c>
    </row>
    <row r="93" spans="1:41" ht="15" customHeight="1" x14ac:dyDescent="0.25">
      <c r="A93" s="59" t="s">
        <v>242</v>
      </c>
      <c r="B93" s="58" t="s">
        <v>252</v>
      </c>
      <c r="C93" s="57">
        <v>4500</v>
      </c>
      <c r="D93" s="57">
        <v>1000</v>
      </c>
      <c r="E93" s="57">
        <v>60</v>
      </c>
      <c r="F93" s="55" t="s">
        <v>515</v>
      </c>
      <c r="G93" s="54" t="s">
        <v>516</v>
      </c>
      <c r="H93" s="53" t="s">
        <v>49</v>
      </c>
      <c r="I93" s="51" t="s">
        <v>3</v>
      </c>
      <c r="J93" s="50"/>
      <c r="K93" s="50"/>
      <c r="L93" s="231"/>
      <c r="M93" s="231"/>
      <c r="N93" s="49"/>
      <c r="O93" s="48">
        <v>1</v>
      </c>
      <c r="P93" s="45">
        <f t="shared" si="13"/>
        <v>4.5</v>
      </c>
      <c r="Q93" s="44">
        <f t="shared" si="14"/>
        <v>0.27</v>
      </c>
      <c r="R93" s="43">
        <f t="shared" si="15"/>
        <v>13.5</v>
      </c>
      <c r="S93" s="46"/>
      <c r="T93" s="45"/>
      <c r="U93" s="44"/>
      <c r="V93" s="45"/>
      <c r="W93" s="103" t="s">
        <v>34</v>
      </c>
      <c r="X93" s="41">
        <v>80</v>
      </c>
      <c r="Y93" s="40">
        <f t="shared" si="10"/>
        <v>360</v>
      </c>
      <c r="Z93" s="39">
        <f t="shared" si="11"/>
        <v>21.6</v>
      </c>
      <c r="AA93" s="38">
        <f t="shared" si="12"/>
        <v>1080</v>
      </c>
      <c r="AB93" s="37">
        <f t="shared" si="22"/>
        <v>314.39999999999998</v>
      </c>
      <c r="AC93" s="36">
        <f t="shared" si="19"/>
        <v>377.28</v>
      </c>
      <c r="AD93" s="35">
        <f t="shared" si="23"/>
        <v>5240</v>
      </c>
      <c r="AE93" s="34">
        <f t="shared" si="21"/>
        <v>6288</v>
      </c>
      <c r="AM93" s="214"/>
      <c r="AN93" s="52">
        <v>50</v>
      </c>
      <c r="AO93" s="33">
        <v>5240</v>
      </c>
    </row>
    <row r="94" spans="1:41" ht="15" customHeight="1" x14ac:dyDescent="0.25">
      <c r="A94" s="59" t="s">
        <v>242</v>
      </c>
      <c r="B94" s="58" t="s">
        <v>252</v>
      </c>
      <c r="C94" s="57">
        <v>4000</v>
      </c>
      <c r="D94" s="57">
        <v>1000</v>
      </c>
      <c r="E94" s="57">
        <v>70</v>
      </c>
      <c r="F94" s="55" t="s">
        <v>517</v>
      </c>
      <c r="G94" s="54" t="s">
        <v>518</v>
      </c>
      <c r="H94" s="53" t="s">
        <v>49</v>
      </c>
      <c r="I94" s="51" t="s">
        <v>3</v>
      </c>
      <c r="J94" s="50"/>
      <c r="K94" s="50"/>
      <c r="L94" s="231"/>
      <c r="M94" s="231"/>
      <c r="N94" s="49"/>
      <c r="O94" s="48">
        <v>1</v>
      </c>
      <c r="P94" s="45">
        <f t="shared" si="13"/>
        <v>4</v>
      </c>
      <c r="Q94" s="44">
        <f t="shared" si="14"/>
        <v>0.28000000000000003</v>
      </c>
      <c r="R94" s="43">
        <f t="shared" si="15"/>
        <v>14.000000000000002</v>
      </c>
      <c r="S94" s="46"/>
      <c r="T94" s="45"/>
      <c r="U94" s="44"/>
      <c r="V94" s="45"/>
      <c r="W94" s="103" t="s">
        <v>34</v>
      </c>
      <c r="X94" s="41">
        <v>80</v>
      </c>
      <c r="Y94" s="40">
        <f t="shared" ref="Y94:Y157" si="24">IF($H94="пач./пал.",$X94*T94,$X94*P94)</f>
        <v>320</v>
      </c>
      <c r="Z94" s="39">
        <f t="shared" ref="Z94:Z157" si="25">IF($H94="пач./пал.",$X94*U94,$X94*Q94)</f>
        <v>22.400000000000002</v>
      </c>
      <c r="AA94" s="38">
        <f t="shared" ref="AA94:AA157" si="26">IF($H94="пач./пал.",$X94*V94,$X94*R94)</f>
        <v>1120.0000000000002</v>
      </c>
      <c r="AB94" s="37">
        <f t="shared" si="22"/>
        <v>362.6</v>
      </c>
      <c r="AC94" s="36">
        <f t="shared" si="19"/>
        <v>435.12</v>
      </c>
      <c r="AD94" s="35">
        <f t="shared" si="23"/>
        <v>5180</v>
      </c>
      <c r="AE94" s="34">
        <f t="shared" si="21"/>
        <v>6216</v>
      </c>
      <c r="AM94" s="214"/>
      <c r="AN94" s="52">
        <v>50</v>
      </c>
      <c r="AO94" s="33">
        <v>5180</v>
      </c>
    </row>
    <row r="95" spans="1:41" ht="15" customHeight="1" x14ac:dyDescent="0.25">
      <c r="A95" s="59" t="s">
        <v>242</v>
      </c>
      <c r="B95" s="58" t="s">
        <v>252</v>
      </c>
      <c r="C95" s="57">
        <v>2000</v>
      </c>
      <c r="D95" s="57">
        <v>1000</v>
      </c>
      <c r="E95" s="57">
        <v>80</v>
      </c>
      <c r="F95" s="55" t="s">
        <v>519</v>
      </c>
      <c r="G95" s="54" t="s">
        <v>520</v>
      </c>
      <c r="H95" s="53" t="s">
        <v>49</v>
      </c>
      <c r="I95" s="51" t="s">
        <v>3</v>
      </c>
      <c r="J95" s="50"/>
      <c r="K95" s="50"/>
      <c r="L95" s="231"/>
      <c r="M95" s="231"/>
      <c r="N95" s="49"/>
      <c r="O95" s="48">
        <v>1</v>
      </c>
      <c r="P95" s="45">
        <f t="shared" si="13"/>
        <v>2</v>
      </c>
      <c r="Q95" s="44">
        <f t="shared" si="14"/>
        <v>0.16</v>
      </c>
      <c r="R95" s="43">
        <f t="shared" si="15"/>
        <v>8</v>
      </c>
      <c r="S95" s="46"/>
      <c r="T95" s="45"/>
      <c r="U95" s="44"/>
      <c r="V95" s="45"/>
      <c r="W95" s="103" t="s">
        <v>34</v>
      </c>
      <c r="X95" s="41">
        <v>80</v>
      </c>
      <c r="Y95" s="40">
        <f t="shared" si="24"/>
        <v>160</v>
      </c>
      <c r="Z95" s="39">
        <f t="shared" si="25"/>
        <v>12.8</v>
      </c>
      <c r="AA95" s="38">
        <f t="shared" si="26"/>
        <v>640</v>
      </c>
      <c r="AB95" s="37">
        <f t="shared" si="22"/>
        <v>430.4</v>
      </c>
      <c r="AC95" s="36">
        <f t="shared" si="19"/>
        <v>516.48</v>
      </c>
      <c r="AD95" s="35">
        <f t="shared" si="23"/>
        <v>5380</v>
      </c>
      <c r="AE95" s="34">
        <f t="shared" si="21"/>
        <v>6456</v>
      </c>
      <c r="AM95" s="214"/>
      <c r="AN95" s="52">
        <v>50</v>
      </c>
      <c r="AO95" s="33">
        <v>5380</v>
      </c>
    </row>
    <row r="96" spans="1:41" ht="15" customHeight="1" x14ac:dyDescent="0.25">
      <c r="A96" s="59" t="s">
        <v>242</v>
      </c>
      <c r="B96" s="58" t="s">
        <v>252</v>
      </c>
      <c r="C96" s="60">
        <v>2000</v>
      </c>
      <c r="D96" s="60">
        <v>1000</v>
      </c>
      <c r="E96" s="57">
        <v>90</v>
      </c>
      <c r="F96" s="55" t="s">
        <v>521</v>
      </c>
      <c r="G96" s="54" t="s">
        <v>522</v>
      </c>
      <c r="H96" s="53" t="s">
        <v>49</v>
      </c>
      <c r="I96" s="51" t="s">
        <v>3</v>
      </c>
      <c r="J96" s="50"/>
      <c r="K96" s="50"/>
      <c r="L96" s="231"/>
      <c r="M96" s="231"/>
      <c r="N96" s="49"/>
      <c r="O96" s="48">
        <v>1</v>
      </c>
      <c r="P96" s="45">
        <f t="shared" ref="P96:P159" si="27">O96*C96*D96/1000000</f>
        <v>2</v>
      </c>
      <c r="Q96" s="44">
        <f t="shared" ref="Q96:Q159" si="28">P96*E96/1000</f>
        <v>0.18</v>
      </c>
      <c r="R96" s="43">
        <f t="shared" ref="R96:R159" si="29">Q96*AN96</f>
        <v>9</v>
      </c>
      <c r="S96" s="46"/>
      <c r="T96" s="45"/>
      <c r="U96" s="44"/>
      <c r="V96" s="45"/>
      <c r="W96" s="103" t="s">
        <v>34</v>
      </c>
      <c r="X96" s="41">
        <v>80</v>
      </c>
      <c r="Y96" s="40">
        <f t="shared" si="24"/>
        <v>160</v>
      </c>
      <c r="Z96" s="39">
        <f t="shared" si="25"/>
        <v>14.399999999999999</v>
      </c>
      <c r="AA96" s="38">
        <f t="shared" si="26"/>
        <v>720</v>
      </c>
      <c r="AB96" s="37">
        <f t="shared" si="22"/>
        <v>484.2</v>
      </c>
      <c r="AC96" s="36">
        <f t="shared" si="19"/>
        <v>581.04</v>
      </c>
      <c r="AD96" s="35">
        <f t="shared" si="23"/>
        <v>5380</v>
      </c>
      <c r="AE96" s="34">
        <f t="shared" si="21"/>
        <v>6456</v>
      </c>
      <c r="AM96" s="214"/>
      <c r="AN96" s="52">
        <v>50</v>
      </c>
      <c r="AO96" s="33">
        <v>5380</v>
      </c>
    </row>
    <row r="97" spans="1:41" ht="15" customHeight="1" thickBot="1" x14ac:dyDescent="0.3">
      <c r="A97" s="32" t="s">
        <v>242</v>
      </c>
      <c r="B97" s="31" t="s">
        <v>252</v>
      </c>
      <c r="C97" s="29">
        <v>2000</v>
      </c>
      <c r="D97" s="29">
        <v>1000</v>
      </c>
      <c r="E97" s="30">
        <v>100</v>
      </c>
      <c r="F97" s="287" t="s">
        <v>523</v>
      </c>
      <c r="G97" s="27" t="s">
        <v>524</v>
      </c>
      <c r="H97" s="26" t="s">
        <v>49</v>
      </c>
      <c r="I97" s="25" t="s">
        <v>3</v>
      </c>
      <c r="J97" s="24"/>
      <c r="K97" s="24"/>
      <c r="L97" s="234"/>
      <c r="M97" s="234"/>
      <c r="N97" s="23"/>
      <c r="O97" s="22">
        <v>1</v>
      </c>
      <c r="P97" s="20">
        <f t="shared" si="27"/>
        <v>2</v>
      </c>
      <c r="Q97" s="19">
        <f t="shared" si="28"/>
        <v>0.2</v>
      </c>
      <c r="R97" s="18">
        <f t="shared" si="29"/>
        <v>10</v>
      </c>
      <c r="S97" s="21"/>
      <c r="T97" s="20"/>
      <c r="U97" s="19"/>
      <c r="V97" s="20"/>
      <c r="W97" s="102" t="s">
        <v>34</v>
      </c>
      <c r="X97" s="17">
        <v>80</v>
      </c>
      <c r="Y97" s="16">
        <f t="shared" si="24"/>
        <v>160</v>
      </c>
      <c r="Z97" s="15">
        <f t="shared" si="25"/>
        <v>16</v>
      </c>
      <c r="AA97" s="14">
        <f t="shared" si="26"/>
        <v>800</v>
      </c>
      <c r="AB97" s="13">
        <f t="shared" si="22"/>
        <v>536</v>
      </c>
      <c r="AC97" s="12">
        <f t="shared" si="19"/>
        <v>643.20000000000005</v>
      </c>
      <c r="AD97" s="11">
        <f t="shared" si="23"/>
        <v>5360</v>
      </c>
      <c r="AE97" s="10">
        <f t="shared" si="21"/>
        <v>6432</v>
      </c>
      <c r="AM97" s="214"/>
      <c r="AN97" s="52">
        <v>50</v>
      </c>
      <c r="AO97" s="33">
        <v>5360</v>
      </c>
    </row>
    <row r="98" spans="1:41" ht="15" customHeight="1" x14ac:dyDescent="0.25">
      <c r="A98" s="182" t="s">
        <v>253</v>
      </c>
      <c r="B98" s="138" t="s">
        <v>254</v>
      </c>
      <c r="C98" s="137">
        <v>10000</v>
      </c>
      <c r="D98" s="137">
        <v>1000</v>
      </c>
      <c r="E98" s="137">
        <v>20</v>
      </c>
      <c r="F98" s="271" t="s">
        <v>525</v>
      </c>
      <c r="G98" s="209" t="s">
        <v>526</v>
      </c>
      <c r="H98" s="210" t="s">
        <v>49</v>
      </c>
      <c r="I98" s="145"/>
      <c r="J98" s="146"/>
      <c r="K98" s="146"/>
      <c r="L98" s="233"/>
      <c r="M98" s="233" t="s">
        <v>3</v>
      </c>
      <c r="N98" s="147"/>
      <c r="O98" s="148">
        <v>1</v>
      </c>
      <c r="P98" s="149">
        <f t="shared" si="27"/>
        <v>10</v>
      </c>
      <c r="Q98" s="183">
        <f t="shared" si="28"/>
        <v>0.2</v>
      </c>
      <c r="R98" s="150">
        <f t="shared" si="29"/>
        <v>7.4</v>
      </c>
      <c r="S98" s="184"/>
      <c r="T98" s="149"/>
      <c r="U98" s="183"/>
      <c r="V98" s="149"/>
      <c r="W98" s="315" t="s">
        <v>35</v>
      </c>
      <c r="X98" s="310">
        <v>24</v>
      </c>
      <c r="Y98" s="187">
        <f t="shared" si="24"/>
        <v>240</v>
      </c>
      <c r="Z98" s="188">
        <f t="shared" si="25"/>
        <v>4.8000000000000007</v>
      </c>
      <c r="AA98" s="189">
        <f t="shared" si="26"/>
        <v>177.60000000000002</v>
      </c>
      <c r="AB98" s="190">
        <f t="shared" si="22"/>
        <v>680.8</v>
      </c>
      <c r="AC98" s="191">
        <f t="shared" si="19"/>
        <v>816.96</v>
      </c>
      <c r="AD98" s="192">
        <f t="shared" si="23"/>
        <v>34040</v>
      </c>
      <c r="AE98" s="193">
        <f t="shared" si="21"/>
        <v>40848</v>
      </c>
      <c r="AM98" s="214"/>
      <c r="AN98" s="52">
        <v>37</v>
      </c>
      <c r="AO98" s="33">
        <v>34040</v>
      </c>
    </row>
    <row r="99" spans="1:41" ht="15" customHeight="1" x14ac:dyDescent="0.25">
      <c r="A99" s="59" t="s">
        <v>253</v>
      </c>
      <c r="B99" s="58" t="s">
        <v>254</v>
      </c>
      <c r="C99" s="57">
        <v>9000</v>
      </c>
      <c r="D99" s="57">
        <v>1000</v>
      </c>
      <c r="E99" s="57">
        <v>25</v>
      </c>
      <c r="F99" s="55" t="s">
        <v>527</v>
      </c>
      <c r="G99" s="54" t="s">
        <v>528</v>
      </c>
      <c r="H99" s="53" t="s">
        <v>49</v>
      </c>
      <c r="I99" s="51"/>
      <c r="J99" s="50"/>
      <c r="K99" s="50"/>
      <c r="L99" s="231"/>
      <c r="M99" s="231" t="s">
        <v>3</v>
      </c>
      <c r="N99" s="49"/>
      <c r="O99" s="48">
        <v>1</v>
      </c>
      <c r="P99" s="45">
        <f t="shared" si="27"/>
        <v>9</v>
      </c>
      <c r="Q99" s="44">
        <f t="shared" si="28"/>
        <v>0.22500000000000001</v>
      </c>
      <c r="R99" s="43">
        <f t="shared" si="29"/>
        <v>8.3250000000000011</v>
      </c>
      <c r="S99" s="46"/>
      <c r="T99" s="45"/>
      <c r="U99" s="44"/>
      <c r="V99" s="45"/>
      <c r="W99" s="103" t="s">
        <v>34</v>
      </c>
      <c r="X99" s="311">
        <v>288</v>
      </c>
      <c r="Y99" s="40">
        <f t="shared" si="24"/>
        <v>2592</v>
      </c>
      <c r="Z99" s="39">
        <f t="shared" si="25"/>
        <v>64.8</v>
      </c>
      <c r="AA99" s="38">
        <f t="shared" si="26"/>
        <v>2397.6000000000004</v>
      </c>
      <c r="AB99" s="37">
        <f t="shared" si="22"/>
        <v>697.5</v>
      </c>
      <c r="AC99" s="36">
        <f t="shared" si="19"/>
        <v>837</v>
      </c>
      <c r="AD99" s="35">
        <f t="shared" si="23"/>
        <v>27900</v>
      </c>
      <c r="AE99" s="34">
        <f t="shared" si="21"/>
        <v>33480</v>
      </c>
      <c r="AM99" s="214"/>
      <c r="AN99" s="52">
        <v>37</v>
      </c>
      <c r="AO99" s="33">
        <v>27900</v>
      </c>
    </row>
    <row r="100" spans="1:41" ht="15" customHeight="1" x14ac:dyDescent="0.25">
      <c r="A100" s="59" t="s">
        <v>253</v>
      </c>
      <c r="B100" s="58" t="s">
        <v>254</v>
      </c>
      <c r="C100" s="57">
        <v>8000</v>
      </c>
      <c r="D100" s="57">
        <v>1000</v>
      </c>
      <c r="E100" s="57">
        <v>30</v>
      </c>
      <c r="F100" s="55" t="s">
        <v>529</v>
      </c>
      <c r="G100" s="54" t="s">
        <v>530</v>
      </c>
      <c r="H100" s="53" t="s">
        <v>49</v>
      </c>
      <c r="I100" s="51"/>
      <c r="J100" s="50"/>
      <c r="K100" s="50"/>
      <c r="L100" s="231"/>
      <c r="M100" s="231" t="s">
        <v>3</v>
      </c>
      <c r="N100" s="49"/>
      <c r="O100" s="48">
        <v>1</v>
      </c>
      <c r="P100" s="45">
        <f t="shared" si="27"/>
        <v>8</v>
      </c>
      <c r="Q100" s="44">
        <f t="shared" si="28"/>
        <v>0.24</v>
      </c>
      <c r="R100" s="43">
        <f t="shared" si="29"/>
        <v>8.879999999999999</v>
      </c>
      <c r="S100" s="46"/>
      <c r="T100" s="45"/>
      <c r="U100" s="44"/>
      <c r="V100" s="45"/>
      <c r="W100" s="42" t="s">
        <v>1</v>
      </c>
      <c r="X100" s="41">
        <v>1</v>
      </c>
      <c r="Y100" s="40">
        <f t="shared" si="24"/>
        <v>8</v>
      </c>
      <c r="Z100" s="39">
        <f t="shared" si="25"/>
        <v>0.24</v>
      </c>
      <c r="AA100" s="38">
        <f t="shared" si="26"/>
        <v>8.879999999999999</v>
      </c>
      <c r="AB100" s="37">
        <f t="shared" si="22"/>
        <v>693.6</v>
      </c>
      <c r="AC100" s="36">
        <f t="shared" si="19"/>
        <v>832.32</v>
      </c>
      <c r="AD100" s="35">
        <f t="shared" si="23"/>
        <v>23120</v>
      </c>
      <c r="AE100" s="34">
        <f t="shared" si="21"/>
        <v>27744</v>
      </c>
      <c r="AM100" s="214"/>
      <c r="AN100" s="52">
        <v>37</v>
      </c>
      <c r="AO100" s="33">
        <v>23120</v>
      </c>
    </row>
    <row r="101" spans="1:41" ht="15" customHeight="1" x14ac:dyDescent="0.25">
      <c r="A101" s="59" t="s">
        <v>253</v>
      </c>
      <c r="B101" s="58" t="s">
        <v>254</v>
      </c>
      <c r="C101" s="57">
        <v>6000</v>
      </c>
      <c r="D101" s="57">
        <v>1000</v>
      </c>
      <c r="E101" s="57">
        <v>40</v>
      </c>
      <c r="F101" s="55" t="s">
        <v>531</v>
      </c>
      <c r="G101" s="54" t="s">
        <v>532</v>
      </c>
      <c r="H101" s="53" t="s">
        <v>49</v>
      </c>
      <c r="I101" s="51"/>
      <c r="J101" s="50"/>
      <c r="K101" s="50"/>
      <c r="L101" s="231"/>
      <c r="M101" s="231" t="s">
        <v>3</v>
      </c>
      <c r="N101" s="49"/>
      <c r="O101" s="48">
        <v>1</v>
      </c>
      <c r="P101" s="45">
        <f t="shared" si="27"/>
        <v>6</v>
      </c>
      <c r="Q101" s="44">
        <f t="shared" si="28"/>
        <v>0.24</v>
      </c>
      <c r="R101" s="43">
        <f t="shared" si="29"/>
        <v>8.879999999999999</v>
      </c>
      <c r="S101" s="46"/>
      <c r="T101" s="45"/>
      <c r="U101" s="44"/>
      <c r="V101" s="45"/>
      <c r="W101" s="42" t="s">
        <v>1</v>
      </c>
      <c r="X101" s="41">
        <v>1</v>
      </c>
      <c r="Y101" s="40">
        <f t="shared" si="24"/>
        <v>6</v>
      </c>
      <c r="Z101" s="39">
        <f t="shared" si="25"/>
        <v>0.24</v>
      </c>
      <c r="AA101" s="38">
        <f t="shared" si="26"/>
        <v>8.879999999999999</v>
      </c>
      <c r="AB101" s="37">
        <f t="shared" si="22"/>
        <v>819.2</v>
      </c>
      <c r="AC101" s="36">
        <f t="shared" si="19"/>
        <v>983.04</v>
      </c>
      <c r="AD101" s="35">
        <f t="shared" si="23"/>
        <v>20480</v>
      </c>
      <c r="AE101" s="34">
        <f t="shared" si="21"/>
        <v>24576</v>
      </c>
      <c r="AM101" s="214"/>
      <c r="AN101" s="52">
        <v>37</v>
      </c>
      <c r="AO101" s="33">
        <v>20480</v>
      </c>
    </row>
    <row r="102" spans="1:41" ht="15" customHeight="1" x14ac:dyDescent="0.25">
      <c r="A102" s="59" t="s">
        <v>253</v>
      </c>
      <c r="B102" s="58" t="s">
        <v>254</v>
      </c>
      <c r="C102" s="57">
        <v>5000</v>
      </c>
      <c r="D102" s="57">
        <v>1000</v>
      </c>
      <c r="E102" s="57">
        <v>50</v>
      </c>
      <c r="F102" s="55" t="s">
        <v>533</v>
      </c>
      <c r="G102" s="54" t="s">
        <v>534</v>
      </c>
      <c r="H102" s="53" t="s">
        <v>49</v>
      </c>
      <c r="I102" s="51"/>
      <c r="J102" s="50"/>
      <c r="K102" s="50"/>
      <c r="L102" s="231"/>
      <c r="M102" s="231" t="s">
        <v>3</v>
      </c>
      <c r="N102" s="49"/>
      <c r="O102" s="48">
        <v>1</v>
      </c>
      <c r="P102" s="45">
        <f t="shared" si="27"/>
        <v>5</v>
      </c>
      <c r="Q102" s="44">
        <f t="shared" si="28"/>
        <v>0.25</v>
      </c>
      <c r="R102" s="43">
        <f t="shared" si="29"/>
        <v>9.25</v>
      </c>
      <c r="S102" s="46"/>
      <c r="T102" s="45"/>
      <c r="U102" s="44"/>
      <c r="V102" s="45"/>
      <c r="W102" s="42" t="s">
        <v>1</v>
      </c>
      <c r="X102" s="41">
        <v>1</v>
      </c>
      <c r="Y102" s="40">
        <f t="shared" si="24"/>
        <v>5</v>
      </c>
      <c r="Z102" s="39">
        <f t="shared" si="25"/>
        <v>0.25</v>
      </c>
      <c r="AA102" s="38">
        <f t="shared" si="26"/>
        <v>9.25</v>
      </c>
      <c r="AB102" s="37">
        <f t="shared" si="22"/>
        <v>1002</v>
      </c>
      <c r="AC102" s="36">
        <f t="shared" si="19"/>
        <v>1202.4000000000001</v>
      </c>
      <c r="AD102" s="35">
        <f t="shared" si="23"/>
        <v>20040</v>
      </c>
      <c r="AE102" s="34">
        <f t="shared" si="21"/>
        <v>24048</v>
      </c>
      <c r="AM102" s="214"/>
      <c r="AN102" s="52">
        <v>37</v>
      </c>
      <c r="AO102" s="33">
        <v>20040</v>
      </c>
    </row>
    <row r="103" spans="1:41" ht="15" customHeight="1" x14ac:dyDescent="0.25">
      <c r="A103" s="59" t="s">
        <v>253</v>
      </c>
      <c r="B103" s="58" t="s">
        <v>254</v>
      </c>
      <c r="C103" s="57">
        <v>4000</v>
      </c>
      <c r="D103" s="57">
        <v>1000</v>
      </c>
      <c r="E103" s="57">
        <v>60</v>
      </c>
      <c r="F103" s="55" t="s">
        <v>535</v>
      </c>
      <c r="G103" s="54" t="s">
        <v>536</v>
      </c>
      <c r="H103" s="53" t="s">
        <v>49</v>
      </c>
      <c r="I103" s="51"/>
      <c r="J103" s="50"/>
      <c r="K103" s="50"/>
      <c r="L103" s="231"/>
      <c r="M103" s="231" t="s">
        <v>3</v>
      </c>
      <c r="N103" s="49"/>
      <c r="O103" s="48">
        <v>1</v>
      </c>
      <c r="P103" s="45">
        <f t="shared" si="27"/>
        <v>4</v>
      </c>
      <c r="Q103" s="44">
        <f t="shared" si="28"/>
        <v>0.24</v>
      </c>
      <c r="R103" s="43">
        <f t="shared" si="29"/>
        <v>8.879999999999999</v>
      </c>
      <c r="S103" s="46"/>
      <c r="T103" s="45"/>
      <c r="U103" s="44"/>
      <c r="V103" s="45"/>
      <c r="W103" s="313" t="s">
        <v>35</v>
      </c>
      <c r="X103" s="311">
        <v>24</v>
      </c>
      <c r="Y103" s="40">
        <f t="shared" si="24"/>
        <v>96</v>
      </c>
      <c r="Z103" s="39">
        <f t="shared" si="25"/>
        <v>5.76</v>
      </c>
      <c r="AA103" s="38">
        <f t="shared" si="26"/>
        <v>213.11999999999998</v>
      </c>
      <c r="AB103" s="37">
        <f t="shared" si="22"/>
        <v>1243.2</v>
      </c>
      <c r="AC103" s="36">
        <f t="shared" si="19"/>
        <v>1491.84</v>
      </c>
      <c r="AD103" s="35">
        <f t="shared" si="23"/>
        <v>20720</v>
      </c>
      <c r="AE103" s="34">
        <f t="shared" si="21"/>
        <v>24864</v>
      </c>
      <c r="AM103" s="214"/>
      <c r="AN103" s="52">
        <v>37</v>
      </c>
      <c r="AO103" s="33">
        <v>20720</v>
      </c>
    </row>
    <row r="104" spans="1:41" ht="15" customHeight="1" x14ac:dyDescent="0.25">
      <c r="A104" s="59" t="s">
        <v>253</v>
      </c>
      <c r="B104" s="58" t="s">
        <v>254</v>
      </c>
      <c r="C104" s="57">
        <v>3000</v>
      </c>
      <c r="D104" s="57">
        <v>1000</v>
      </c>
      <c r="E104" s="57">
        <v>80</v>
      </c>
      <c r="F104" s="55" t="s">
        <v>537</v>
      </c>
      <c r="G104" s="54" t="s">
        <v>538</v>
      </c>
      <c r="H104" s="53" t="s">
        <v>49</v>
      </c>
      <c r="I104" s="51"/>
      <c r="J104" s="50"/>
      <c r="K104" s="50"/>
      <c r="L104" s="231"/>
      <c r="M104" s="231" t="s">
        <v>3</v>
      </c>
      <c r="N104" s="49"/>
      <c r="O104" s="48">
        <v>1</v>
      </c>
      <c r="P104" s="45">
        <f t="shared" si="27"/>
        <v>3</v>
      </c>
      <c r="Q104" s="44">
        <f t="shared" si="28"/>
        <v>0.24</v>
      </c>
      <c r="R104" s="43">
        <f t="shared" si="29"/>
        <v>8.879999999999999</v>
      </c>
      <c r="S104" s="46"/>
      <c r="T104" s="45"/>
      <c r="U104" s="44"/>
      <c r="V104" s="45"/>
      <c r="W104" s="313" t="s">
        <v>35</v>
      </c>
      <c r="X104" s="311">
        <v>24</v>
      </c>
      <c r="Y104" s="40">
        <f t="shared" si="24"/>
        <v>72</v>
      </c>
      <c r="Z104" s="39">
        <f t="shared" si="25"/>
        <v>5.76</v>
      </c>
      <c r="AA104" s="38">
        <f t="shared" si="26"/>
        <v>213.11999999999998</v>
      </c>
      <c r="AB104" s="37">
        <f t="shared" si="22"/>
        <v>1377.6</v>
      </c>
      <c r="AC104" s="36">
        <f t="shared" si="19"/>
        <v>1653.12</v>
      </c>
      <c r="AD104" s="35">
        <f t="shared" si="23"/>
        <v>17220</v>
      </c>
      <c r="AE104" s="34">
        <f t="shared" si="21"/>
        <v>20664</v>
      </c>
      <c r="AM104" s="214"/>
      <c r="AN104" s="52">
        <v>37</v>
      </c>
      <c r="AO104" s="33">
        <v>17220</v>
      </c>
    </row>
    <row r="105" spans="1:41" ht="15" customHeight="1" x14ac:dyDescent="0.25">
      <c r="A105" s="59" t="s">
        <v>253</v>
      </c>
      <c r="B105" s="58" t="s">
        <v>254</v>
      </c>
      <c r="C105" s="57">
        <v>2500</v>
      </c>
      <c r="D105" s="57">
        <v>1000</v>
      </c>
      <c r="E105" s="57">
        <v>100</v>
      </c>
      <c r="F105" s="55" t="s">
        <v>539</v>
      </c>
      <c r="G105" s="54" t="s">
        <v>540</v>
      </c>
      <c r="H105" s="53" t="s">
        <v>49</v>
      </c>
      <c r="I105" s="51"/>
      <c r="J105" s="50"/>
      <c r="K105" s="50"/>
      <c r="L105" s="231"/>
      <c r="M105" s="231" t="s">
        <v>3</v>
      </c>
      <c r="N105" s="49"/>
      <c r="O105" s="48">
        <v>1</v>
      </c>
      <c r="P105" s="45">
        <f t="shared" si="27"/>
        <v>2.5</v>
      </c>
      <c r="Q105" s="44">
        <f t="shared" si="28"/>
        <v>0.25</v>
      </c>
      <c r="R105" s="43">
        <f t="shared" si="29"/>
        <v>9.25</v>
      </c>
      <c r="S105" s="46"/>
      <c r="T105" s="45"/>
      <c r="U105" s="44"/>
      <c r="V105" s="45"/>
      <c r="W105" s="313" t="s">
        <v>35</v>
      </c>
      <c r="X105" s="311">
        <v>24</v>
      </c>
      <c r="Y105" s="40">
        <f t="shared" si="24"/>
        <v>60</v>
      </c>
      <c r="Z105" s="39">
        <f t="shared" si="25"/>
        <v>6</v>
      </c>
      <c r="AA105" s="38">
        <f t="shared" si="26"/>
        <v>222</v>
      </c>
      <c r="AB105" s="37">
        <f t="shared" si="22"/>
        <v>1604</v>
      </c>
      <c r="AC105" s="36">
        <f t="shared" si="19"/>
        <v>1924.8</v>
      </c>
      <c r="AD105" s="35">
        <f t="shared" si="23"/>
        <v>16040</v>
      </c>
      <c r="AE105" s="34">
        <f t="shared" si="21"/>
        <v>19248</v>
      </c>
      <c r="AM105" s="214"/>
      <c r="AN105" s="52">
        <v>37</v>
      </c>
      <c r="AO105" s="33">
        <v>16040</v>
      </c>
    </row>
    <row r="106" spans="1:41" ht="15" customHeight="1" x14ac:dyDescent="0.25">
      <c r="A106" s="59" t="s">
        <v>253</v>
      </c>
      <c r="B106" s="56" t="s">
        <v>256</v>
      </c>
      <c r="C106" s="57">
        <v>10000</v>
      </c>
      <c r="D106" s="57">
        <v>1000</v>
      </c>
      <c r="E106" s="57">
        <v>20</v>
      </c>
      <c r="F106" s="55" t="s">
        <v>541</v>
      </c>
      <c r="G106" s="54" t="s">
        <v>542</v>
      </c>
      <c r="H106" s="53" t="s">
        <v>49</v>
      </c>
      <c r="I106" s="51"/>
      <c r="J106" s="50"/>
      <c r="K106" s="50"/>
      <c r="L106" s="231"/>
      <c r="M106" s="231" t="s">
        <v>3</v>
      </c>
      <c r="N106" s="49"/>
      <c r="O106" s="48">
        <v>1</v>
      </c>
      <c r="P106" s="45">
        <f t="shared" si="27"/>
        <v>10</v>
      </c>
      <c r="Q106" s="44">
        <f t="shared" si="28"/>
        <v>0.2</v>
      </c>
      <c r="R106" s="43">
        <f t="shared" si="29"/>
        <v>7.4</v>
      </c>
      <c r="S106" s="46"/>
      <c r="T106" s="45"/>
      <c r="U106" s="44"/>
      <c r="V106" s="45"/>
      <c r="W106" s="313" t="s">
        <v>35</v>
      </c>
      <c r="X106" s="311">
        <v>24</v>
      </c>
      <c r="Y106" s="40">
        <f t="shared" si="24"/>
        <v>240</v>
      </c>
      <c r="Z106" s="39">
        <f t="shared" si="25"/>
        <v>4.8000000000000007</v>
      </c>
      <c r="AA106" s="38">
        <f t="shared" si="26"/>
        <v>177.60000000000002</v>
      </c>
      <c r="AB106" s="37">
        <f t="shared" si="22"/>
        <v>748.4</v>
      </c>
      <c r="AC106" s="36">
        <f t="shared" si="19"/>
        <v>898.08</v>
      </c>
      <c r="AD106" s="35">
        <f t="shared" si="23"/>
        <v>37420</v>
      </c>
      <c r="AE106" s="34">
        <f t="shared" si="21"/>
        <v>44904</v>
      </c>
      <c r="AM106" s="214"/>
      <c r="AN106" s="52">
        <v>37</v>
      </c>
      <c r="AO106" s="33">
        <v>37420</v>
      </c>
    </row>
    <row r="107" spans="1:41" ht="15" customHeight="1" x14ac:dyDescent="0.25">
      <c r="A107" s="59" t="s">
        <v>253</v>
      </c>
      <c r="B107" s="58" t="s">
        <v>256</v>
      </c>
      <c r="C107" s="57">
        <v>8000</v>
      </c>
      <c r="D107" s="57">
        <v>1000</v>
      </c>
      <c r="E107" s="57">
        <v>30</v>
      </c>
      <c r="F107" s="55" t="s">
        <v>543</v>
      </c>
      <c r="G107" s="54" t="s">
        <v>544</v>
      </c>
      <c r="H107" s="53" t="s">
        <v>49</v>
      </c>
      <c r="I107" s="51"/>
      <c r="J107" s="50"/>
      <c r="K107" s="50"/>
      <c r="L107" s="231"/>
      <c r="M107" s="231" t="s">
        <v>3</v>
      </c>
      <c r="N107" s="49"/>
      <c r="O107" s="48">
        <v>1</v>
      </c>
      <c r="P107" s="45">
        <f t="shared" si="27"/>
        <v>8</v>
      </c>
      <c r="Q107" s="44">
        <f t="shared" si="28"/>
        <v>0.24</v>
      </c>
      <c r="R107" s="43">
        <f t="shared" si="29"/>
        <v>8.879999999999999</v>
      </c>
      <c r="S107" s="46"/>
      <c r="T107" s="45"/>
      <c r="U107" s="44"/>
      <c r="V107" s="45"/>
      <c r="W107" s="42" t="s">
        <v>1</v>
      </c>
      <c r="X107" s="41">
        <v>1</v>
      </c>
      <c r="Y107" s="40">
        <f t="shared" si="24"/>
        <v>8</v>
      </c>
      <c r="Z107" s="39">
        <f t="shared" si="25"/>
        <v>0.24</v>
      </c>
      <c r="AA107" s="38">
        <f t="shared" si="26"/>
        <v>8.879999999999999</v>
      </c>
      <c r="AB107" s="37">
        <f t="shared" si="22"/>
        <v>779.4</v>
      </c>
      <c r="AC107" s="36">
        <f t="shared" si="19"/>
        <v>935.28</v>
      </c>
      <c r="AD107" s="35">
        <f t="shared" si="23"/>
        <v>25980</v>
      </c>
      <c r="AE107" s="34">
        <f t="shared" si="21"/>
        <v>31176</v>
      </c>
      <c r="AM107" s="214"/>
      <c r="AN107" s="52">
        <v>37</v>
      </c>
      <c r="AO107" s="33">
        <v>25980</v>
      </c>
    </row>
    <row r="108" spans="1:41" ht="15" customHeight="1" x14ac:dyDescent="0.25">
      <c r="A108" s="59" t="s">
        <v>253</v>
      </c>
      <c r="B108" s="58" t="s">
        <v>256</v>
      </c>
      <c r="C108" s="57">
        <v>6000</v>
      </c>
      <c r="D108" s="57">
        <v>1000</v>
      </c>
      <c r="E108" s="57">
        <v>40</v>
      </c>
      <c r="F108" s="55" t="s">
        <v>545</v>
      </c>
      <c r="G108" s="54" t="s">
        <v>546</v>
      </c>
      <c r="H108" s="53" t="s">
        <v>49</v>
      </c>
      <c r="I108" s="51"/>
      <c r="J108" s="50"/>
      <c r="K108" s="50"/>
      <c r="L108" s="231"/>
      <c r="M108" s="231" t="s">
        <v>3</v>
      </c>
      <c r="N108" s="49"/>
      <c r="O108" s="48">
        <v>1</v>
      </c>
      <c r="P108" s="45">
        <f t="shared" si="27"/>
        <v>6</v>
      </c>
      <c r="Q108" s="44">
        <f t="shared" si="28"/>
        <v>0.24</v>
      </c>
      <c r="R108" s="43">
        <f t="shared" si="29"/>
        <v>8.879999999999999</v>
      </c>
      <c r="S108" s="46"/>
      <c r="T108" s="45"/>
      <c r="U108" s="44"/>
      <c r="V108" s="45"/>
      <c r="W108" s="313" t="s">
        <v>35</v>
      </c>
      <c r="X108" s="311">
        <v>24</v>
      </c>
      <c r="Y108" s="40">
        <f t="shared" si="24"/>
        <v>144</v>
      </c>
      <c r="Z108" s="39">
        <f t="shared" si="25"/>
        <v>5.76</v>
      </c>
      <c r="AA108" s="38">
        <f t="shared" si="26"/>
        <v>213.11999999999998</v>
      </c>
      <c r="AB108" s="37">
        <f t="shared" si="22"/>
        <v>928</v>
      </c>
      <c r="AC108" s="36">
        <f t="shared" si="19"/>
        <v>1113.5999999999999</v>
      </c>
      <c r="AD108" s="35">
        <f t="shared" si="23"/>
        <v>23200</v>
      </c>
      <c r="AE108" s="34">
        <f t="shared" si="21"/>
        <v>27840</v>
      </c>
      <c r="AM108" s="214"/>
      <c r="AN108" s="52">
        <v>37</v>
      </c>
      <c r="AO108" s="33">
        <v>23200</v>
      </c>
    </row>
    <row r="109" spans="1:41" ht="15" customHeight="1" thickBot="1" x14ac:dyDescent="0.3">
      <c r="A109" s="194" t="s">
        <v>253</v>
      </c>
      <c r="B109" s="195" t="s">
        <v>256</v>
      </c>
      <c r="C109" s="136">
        <v>5000</v>
      </c>
      <c r="D109" s="136">
        <v>1000</v>
      </c>
      <c r="E109" s="136">
        <v>50</v>
      </c>
      <c r="F109" s="286" t="s">
        <v>547</v>
      </c>
      <c r="G109" s="197" t="s">
        <v>548</v>
      </c>
      <c r="H109" s="198" t="s">
        <v>49</v>
      </c>
      <c r="I109" s="139"/>
      <c r="J109" s="140"/>
      <c r="K109" s="140"/>
      <c r="L109" s="235"/>
      <c r="M109" s="235" t="s">
        <v>3</v>
      </c>
      <c r="N109" s="141"/>
      <c r="O109" s="142">
        <v>1</v>
      </c>
      <c r="P109" s="143">
        <f t="shared" si="27"/>
        <v>5</v>
      </c>
      <c r="Q109" s="199">
        <f t="shared" si="28"/>
        <v>0.25</v>
      </c>
      <c r="R109" s="144">
        <f t="shared" si="29"/>
        <v>9.25</v>
      </c>
      <c r="S109" s="221"/>
      <c r="T109" s="143"/>
      <c r="U109" s="199"/>
      <c r="V109" s="143"/>
      <c r="W109" s="314" t="s">
        <v>35</v>
      </c>
      <c r="X109" s="312">
        <v>24</v>
      </c>
      <c r="Y109" s="202">
        <f t="shared" si="24"/>
        <v>120</v>
      </c>
      <c r="Z109" s="203">
        <f t="shared" si="25"/>
        <v>6</v>
      </c>
      <c r="AA109" s="204">
        <f t="shared" si="26"/>
        <v>222</v>
      </c>
      <c r="AB109" s="205">
        <f t="shared" si="22"/>
        <v>1135</v>
      </c>
      <c r="AC109" s="206">
        <f t="shared" si="19"/>
        <v>1362</v>
      </c>
      <c r="AD109" s="207">
        <f t="shared" si="23"/>
        <v>22700</v>
      </c>
      <c r="AE109" s="208">
        <f t="shared" si="21"/>
        <v>27240</v>
      </c>
      <c r="AM109" s="214"/>
      <c r="AN109" s="52">
        <v>37</v>
      </c>
      <c r="AO109" s="33">
        <v>22700</v>
      </c>
    </row>
    <row r="110" spans="1:41" ht="15" customHeight="1" x14ac:dyDescent="0.25">
      <c r="A110" s="85" t="s">
        <v>257</v>
      </c>
      <c r="B110" s="83" t="s">
        <v>258</v>
      </c>
      <c r="C110" s="84">
        <v>5000</v>
      </c>
      <c r="D110" s="84">
        <v>1000</v>
      </c>
      <c r="E110" s="84">
        <v>50</v>
      </c>
      <c r="F110" s="82" t="s">
        <v>549</v>
      </c>
      <c r="G110" s="81" t="s">
        <v>550</v>
      </c>
      <c r="H110" s="80" t="s">
        <v>49</v>
      </c>
      <c r="I110" s="79" t="s">
        <v>3</v>
      </c>
      <c r="J110" s="78"/>
      <c r="K110" s="78"/>
      <c r="L110" s="230"/>
      <c r="M110" s="230"/>
      <c r="N110" s="77"/>
      <c r="O110" s="76">
        <v>1</v>
      </c>
      <c r="P110" s="73">
        <f t="shared" si="27"/>
        <v>5</v>
      </c>
      <c r="Q110" s="72">
        <f t="shared" si="28"/>
        <v>0.25</v>
      </c>
      <c r="R110" s="71">
        <f t="shared" si="29"/>
        <v>10.75</v>
      </c>
      <c r="S110" s="74"/>
      <c r="T110" s="73"/>
      <c r="U110" s="72"/>
      <c r="V110" s="73"/>
      <c r="W110" s="70" t="s">
        <v>1</v>
      </c>
      <c r="X110" s="69">
        <v>80</v>
      </c>
      <c r="Y110" s="68">
        <f t="shared" si="24"/>
        <v>400</v>
      </c>
      <c r="Z110" s="67">
        <f t="shared" si="25"/>
        <v>20</v>
      </c>
      <c r="AA110" s="66">
        <f t="shared" si="26"/>
        <v>860</v>
      </c>
      <c r="AB110" s="65">
        <f t="shared" si="22"/>
        <v>185</v>
      </c>
      <c r="AC110" s="64">
        <f t="shared" si="19"/>
        <v>222</v>
      </c>
      <c r="AD110" s="63">
        <f t="shared" si="23"/>
        <v>3700</v>
      </c>
      <c r="AE110" s="62">
        <f t="shared" si="21"/>
        <v>4440</v>
      </c>
      <c r="AM110" s="214"/>
      <c r="AN110" s="52">
        <v>43</v>
      </c>
      <c r="AO110" s="33">
        <v>3700</v>
      </c>
    </row>
    <row r="111" spans="1:41" ht="15" customHeight="1" x14ac:dyDescent="0.25">
      <c r="A111" s="59" t="s">
        <v>257</v>
      </c>
      <c r="B111" s="58" t="s">
        <v>258</v>
      </c>
      <c r="C111" s="60">
        <v>5000</v>
      </c>
      <c r="D111" s="60">
        <v>1000</v>
      </c>
      <c r="E111" s="57">
        <v>60</v>
      </c>
      <c r="F111" s="55" t="s">
        <v>551</v>
      </c>
      <c r="G111" s="54" t="s">
        <v>552</v>
      </c>
      <c r="H111" s="53" t="s">
        <v>49</v>
      </c>
      <c r="I111" s="51" t="s">
        <v>3</v>
      </c>
      <c r="J111" s="50"/>
      <c r="K111" s="50"/>
      <c r="L111" s="231"/>
      <c r="M111" s="231"/>
      <c r="N111" s="49"/>
      <c r="O111" s="48">
        <v>1</v>
      </c>
      <c r="P111" s="45">
        <f t="shared" si="27"/>
        <v>5</v>
      </c>
      <c r="Q111" s="44">
        <f t="shared" si="28"/>
        <v>0.3</v>
      </c>
      <c r="R111" s="43">
        <f t="shared" si="29"/>
        <v>12.9</v>
      </c>
      <c r="S111" s="46"/>
      <c r="T111" s="45"/>
      <c r="U111" s="44"/>
      <c r="V111" s="45"/>
      <c r="W111" s="42" t="s">
        <v>1</v>
      </c>
      <c r="X111" s="41">
        <v>80</v>
      </c>
      <c r="Y111" s="40">
        <f t="shared" si="24"/>
        <v>400</v>
      </c>
      <c r="Z111" s="39">
        <f t="shared" si="25"/>
        <v>24</v>
      </c>
      <c r="AA111" s="38">
        <f t="shared" si="26"/>
        <v>1032</v>
      </c>
      <c r="AB111" s="37">
        <f t="shared" si="22"/>
        <v>222</v>
      </c>
      <c r="AC111" s="36">
        <f t="shared" si="19"/>
        <v>266.39999999999998</v>
      </c>
      <c r="AD111" s="35">
        <f t="shared" si="23"/>
        <v>3700</v>
      </c>
      <c r="AE111" s="34">
        <f t="shared" si="21"/>
        <v>4440</v>
      </c>
      <c r="AM111" s="214"/>
      <c r="AN111" s="52">
        <v>43</v>
      </c>
      <c r="AO111" s="33">
        <v>3700</v>
      </c>
    </row>
    <row r="112" spans="1:41" ht="15" customHeight="1" x14ac:dyDescent="0.25">
      <c r="A112" s="59" t="s">
        <v>257</v>
      </c>
      <c r="B112" s="58" t="s">
        <v>258</v>
      </c>
      <c r="C112" s="57">
        <v>4500</v>
      </c>
      <c r="D112" s="57">
        <v>1000</v>
      </c>
      <c r="E112" s="57">
        <v>70</v>
      </c>
      <c r="F112" s="55" t="s">
        <v>553</v>
      </c>
      <c r="G112" s="54" t="s">
        <v>554</v>
      </c>
      <c r="H112" s="53" t="s">
        <v>49</v>
      </c>
      <c r="I112" s="51" t="s">
        <v>3</v>
      </c>
      <c r="J112" s="50"/>
      <c r="K112" s="50"/>
      <c r="L112" s="231"/>
      <c r="M112" s="231"/>
      <c r="N112" s="49"/>
      <c r="O112" s="48">
        <v>1</v>
      </c>
      <c r="P112" s="45">
        <f t="shared" si="27"/>
        <v>4.5</v>
      </c>
      <c r="Q112" s="44">
        <f t="shared" si="28"/>
        <v>0.315</v>
      </c>
      <c r="R112" s="43">
        <f t="shared" si="29"/>
        <v>13.545</v>
      </c>
      <c r="S112" s="46"/>
      <c r="T112" s="45"/>
      <c r="U112" s="44"/>
      <c r="V112" s="45"/>
      <c r="W112" s="42" t="s">
        <v>1</v>
      </c>
      <c r="X112" s="41">
        <v>80</v>
      </c>
      <c r="Y112" s="40">
        <f t="shared" si="24"/>
        <v>360</v>
      </c>
      <c r="Z112" s="39">
        <f t="shared" si="25"/>
        <v>25.2</v>
      </c>
      <c r="AA112" s="38">
        <f t="shared" si="26"/>
        <v>1083.5999999999999</v>
      </c>
      <c r="AB112" s="37">
        <f t="shared" si="22"/>
        <v>259</v>
      </c>
      <c r="AC112" s="36">
        <f t="shared" si="19"/>
        <v>310.8</v>
      </c>
      <c r="AD112" s="35">
        <f t="shared" si="23"/>
        <v>3700</v>
      </c>
      <c r="AE112" s="34">
        <f t="shared" si="21"/>
        <v>4440</v>
      </c>
      <c r="AM112" s="214"/>
      <c r="AN112" s="52">
        <v>43</v>
      </c>
      <c r="AO112" s="33">
        <v>3700</v>
      </c>
    </row>
    <row r="113" spans="1:41" ht="15" customHeight="1" x14ac:dyDescent="0.25">
      <c r="A113" s="59" t="s">
        <v>257</v>
      </c>
      <c r="B113" s="58" t="s">
        <v>258</v>
      </c>
      <c r="C113" s="60">
        <v>4500</v>
      </c>
      <c r="D113" s="60">
        <v>1000</v>
      </c>
      <c r="E113" s="57">
        <v>80</v>
      </c>
      <c r="F113" s="55" t="s">
        <v>555</v>
      </c>
      <c r="G113" s="54" t="s">
        <v>556</v>
      </c>
      <c r="H113" s="53" t="s">
        <v>49</v>
      </c>
      <c r="I113" s="51" t="s">
        <v>3</v>
      </c>
      <c r="J113" s="50"/>
      <c r="K113" s="50"/>
      <c r="L113" s="231"/>
      <c r="M113" s="231"/>
      <c r="N113" s="49"/>
      <c r="O113" s="48">
        <v>1</v>
      </c>
      <c r="P113" s="45">
        <f t="shared" si="27"/>
        <v>4.5</v>
      </c>
      <c r="Q113" s="44">
        <f t="shared" si="28"/>
        <v>0.36</v>
      </c>
      <c r="R113" s="43">
        <f t="shared" si="29"/>
        <v>15.479999999999999</v>
      </c>
      <c r="S113" s="46"/>
      <c r="T113" s="45"/>
      <c r="U113" s="44"/>
      <c r="V113" s="45"/>
      <c r="W113" s="42" t="s">
        <v>1</v>
      </c>
      <c r="X113" s="41">
        <v>80</v>
      </c>
      <c r="Y113" s="40">
        <f t="shared" si="24"/>
        <v>360</v>
      </c>
      <c r="Z113" s="39">
        <f t="shared" si="25"/>
        <v>28.799999999999997</v>
      </c>
      <c r="AA113" s="38">
        <f t="shared" si="26"/>
        <v>1238.3999999999999</v>
      </c>
      <c r="AB113" s="37">
        <f t="shared" si="22"/>
        <v>296</v>
      </c>
      <c r="AC113" s="36">
        <f t="shared" si="19"/>
        <v>355.2</v>
      </c>
      <c r="AD113" s="35">
        <f t="shared" si="23"/>
        <v>3700</v>
      </c>
      <c r="AE113" s="34">
        <f t="shared" si="21"/>
        <v>4440</v>
      </c>
      <c r="AM113" s="214"/>
      <c r="AN113" s="52">
        <v>43</v>
      </c>
      <c r="AO113" s="33">
        <v>3700</v>
      </c>
    </row>
    <row r="114" spans="1:41" ht="15" customHeight="1" x14ac:dyDescent="0.25">
      <c r="A114" s="59" t="s">
        <v>257</v>
      </c>
      <c r="B114" s="58" t="s">
        <v>258</v>
      </c>
      <c r="C114" s="60">
        <v>4500</v>
      </c>
      <c r="D114" s="60">
        <v>1000</v>
      </c>
      <c r="E114" s="57">
        <v>90</v>
      </c>
      <c r="F114" s="55" t="s">
        <v>557</v>
      </c>
      <c r="G114" s="54" t="s">
        <v>558</v>
      </c>
      <c r="H114" s="53" t="s">
        <v>49</v>
      </c>
      <c r="I114" s="51" t="s">
        <v>3</v>
      </c>
      <c r="J114" s="50"/>
      <c r="K114" s="50"/>
      <c r="L114" s="231"/>
      <c r="M114" s="231"/>
      <c r="N114" s="49"/>
      <c r="O114" s="48">
        <v>1</v>
      </c>
      <c r="P114" s="45">
        <f t="shared" si="27"/>
        <v>4.5</v>
      </c>
      <c r="Q114" s="44">
        <f t="shared" si="28"/>
        <v>0.40500000000000003</v>
      </c>
      <c r="R114" s="43">
        <f t="shared" si="29"/>
        <v>17.415000000000003</v>
      </c>
      <c r="S114" s="46"/>
      <c r="T114" s="45"/>
      <c r="U114" s="44"/>
      <c r="V114" s="45"/>
      <c r="W114" s="42" t="s">
        <v>1</v>
      </c>
      <c r="X114" s="41">
        <v>80</v>
      </c>
      <c r="Y114" s="40">
        <f t="shared" si="24"/>
        <v>360</v>
      </c>
      <c r="Z114" s="39">
        <f t="shared" si="25"/>
        <v>32.400000000000006</v>
      </c>
      <c r="AA114" s="38">
        <f t="shared" si="26"/>
        <v>1393.2000000000003</v>
      </c>
      <c r="AB114" s="37">
        <f t="shared" si="22"/>
        <v>333</v>
      </c>
      <c r="AC114" s="36">
        <f t="shared" si="19"/>
        <v>399.6</v>
      </c>
      <c r="AD114" s="35">
        <f t="shared" si="23"/>
        <v>3700</v>
      </c>
      <c r="AE114" s="34">
        <f t="shared" si="21"/>
        <v>4440</v>
      </c>
      <c r="AM114" s="214"/>
      <c r="AN114" s="52">
        <v>43</v>
      </c>
      <c r="AO114" s="33">
        <v>3700</v>
      </c>
    </row>
    <row r="115" spans="1:41" ht="15" customHeight="1" x14ac:dyDescent="0.25">
      <c r="A115" s="59" t="s">
        <v>257</v>
      </c>
      <c r="B115" s="56" t="s">
        <v>261</v>
      </c>
      <c r="C115" s="57">
        <v>5000</v>
      </c>
      <c r="D115" s="57">
        <v>1000</v>
      </c>
      <c r="E115" s="57">
        <v>50</v>
      </c>
      <c r="F115" s="55" t="s">
        <v>559</v>
      </c>
      <c r="G115" s="54" t="s">
        <v>560</v>
      </c>
      <c r="H115" s="53" t="s">
        <v>49</v>
      </c>
      <c r="I115" s="51" t="s">
        <v>3</v>
      </c>
      <c r="J115" s="50"/>
      <c r="K115" s="50"/>
      <c r="L115" s="231"/>
      <c r="M115" s="231"/>
      <c r="N115" s="49"/>
      <c r="O115" s="48">
        <v>1</v>
      </c>
      <c r="P115" s="45">
        <f t="shared" si="27"/>
        <v>5</v>
      </c>
      <c r="Q115" s="44">
        <f t="shared" si="28"/>
        <v>0.25</v>
      </c>
      <c r="R115" s="43">
        <f t="shared" si="29"/>
        <v>10.75</v>
      </c>
      <c r="S115" s="46"/>
      <c r="T115" s="45"/>
      <c r="U115" s="44"/>
      <c r="V115" s="45"/>
      <c r="W115" s="42" t="s">
        <v>1</v>
      </c>
      <c r="X115" s="41">
        <v>80</v>
      </c>
      <c r="Y115" s="40">
        <f t="shared" si="24"/>
        <v>400</v>
      </c>
      <c r="Z115" s="39">
        <f t="shared" si="25"/>
        <v>20</v>
      </c>
      <c r="AA115" s="38">
        <f t="shared" si="26"/>
        <v>860</v>
      </c>
      <c r="AB115" s="37">
        <f t="shared" si="22"/>
        <v>258</v>
      </c>
      <c r="AC115" s="36">
        <f t="shared" si="19"/>
        <v>309.60000000000002</v>
      </c>
      <c r="AD115" s="35">
        <f t="shared" si="23"/>
        <v>5160</v>
      </c>
      <c r="AE115" s="34">
        <f t="shared" si="21"/>
        <v>6192</v>
      </c>
      <c r="AM115" s="214"/>
      <c r="AN115" s="52">
        <v>43</v>
      </c>
      <c r="AO115" s="33">
        <v>5160</v>
      </c>
    </row>
    <row r="116" spans="1:41" ht="15" customHeight="1" x14ac:dyDescent="0.25">
      <c r="A116" s="59" t="s">
        <v>257</v>
      </c>
      <c r="B116" s="58" t="s">
        <v>261</v>
      </c>
      <c r="C116" s="60">
        <v>5000</v>
      </c>
      <c r="D116" s="60">
        <v>1000</v>
      </c>
      <c r="E116" s="57">
        <v>60</v>
      </c>
      <c r="F116" s="55" t="s">
        <v>561</v>
      </c>
      <c r="G116" s="54" t="s">
        <v>562</v>
      </c>
      <c r="H116" s="53" t="s">
        <v>49</v>
      </c>
      <c r="I116" s="51" t="s">
        <v>3</v>
      </c>
      <c r="J116" s="50"/>
      <c r="K116" s="50"/>
      <c r="L116" s="231"/>
      <c r="M116" s="231"/>
      <c r="N116" s="49"/>
      <c r="O116" s="48">
        <v>1</v>
      </c>
      <c r="P116" s="45">
        <f t="shared" si="27"/>
        <v>5</v>
      </c>
      <c r="Q116" s="44">
        <f t="shared" si="28"/>
        <v>0.3</v>
      </c>
      <c r="R116" s="43">
        <f t="shared" si="29"/>
        <v>12.9</v>
      </c>
      <c r="S116" s="46"/>
      <c r="T116" s="45"/>
      <c r="U116" s="44"/>
      <c r="V116" s="45"/>
      <c r="W116" s="105" t="s">
        <v>35</v>
      </c>
      <c r="X116" s="41">
        <v>349</v>
      </c>
      <c r="Y116" s="40">
        <f t="shared" si="24"/>
        <v>1745</v>
      </c>
      <c r="Z116" s="39">
        <f t="shared" si="25"/>
        <v>104.7</v>
      </c>
      <c r="AA116" s="38">
        <f t="shared" si="26"/>
        <v>4502.1000000000004</v>
      </c>
      <c r="AB116" s="37">
        <f t="shared" si="22"/>
        <v>300</v>
      </c>
      <c r="AC116" s="36">
        <f t="shared" si="19"/>
        <v>360</v>
      </c>
      <c r="AD116" s="35">
        <f t="shared" si="23"/>
        <v>5000</v>
      </c>
      <c r="AE116" s="34">
        <f t="shared" si="21"/>
        <v>6000</v>
      </c>
      <c r="AM116" s="214"/>
      <c r="AN116" s="52">
        <v>43</v>
      </c>
      <c r="AO116" s="33">
        <v>5000</v>
      </c>
    </row>
    <row r="117" spans="1:41" ht="15" customHeight="1" x14ac:dyDescent="0.25">
      <c r="A117" s="59" t="s">
        <v>257</v>
      </c>
      <c r="B117" s="58" t="s">
        <v>261</v>
      </c>
      <c r="C117" s="57">
        <v>4500</v>
      </c>
      <c r="D117" s="57">
        <v>1000</v>
      </c>
      <c r="E117" s="57">
        <v>70</v>
      </c>
      <c r="F117" s="55" t="s">
        <v>563</v>
      </c>
      <c r="G117" s="54" t="s">
        <v>564</v>
      </c>
      <c r="H117" s="53" t="s">
        <v>49</v>
      </c>
      <c r="I117" s="51" t="s">
        <v>3</v>
      </c>
      <c r="J117" s="50"/>
      <c r="K117" s="50"/>
      <c r="L117" s="231"/>
      <c r="M117" s="231"/>
      <c r="N117" s="49"/>
      <c r="O117" s="48">
        <v>1</v>
      </c>
      <c r="P117" s="45">
        <f t="shared" si="27"/>
        <v>4.5</v>
      </c>
      <c r="Q117" s="44">
        <f t="shared" si="28"/>
        <v>0.315</v>
      </c>
      <c r="R117" s="43">
        <f t="shared" si="29"/>
        <v>13.545</v>
      </c>
      <c r="S117" s="46"/>
      <c r="T117" s="45"/>
      <c r="U117" s="44"/>
      <c r="V117" s="45"/>
      <c r="W117" s="103" t="s">
        <v>34</v>
      </c>
      <c r="X117" s="41">
        <v>443</v>
      </c>
      <c r="Y117" s="40">
        <f t="shared" si="24"/>
        <v>1993.5</v>
      </c>
      <c r="Z117" s="39">
        <f t="shared" si="25"/>
        <v>139.54499999999999</v>
      </c>
      <c r="AA117" s="38">
        <f t="shared" si="26"/>
        <v>6000.4350000000004</v>
      </c>
      <c r="AB117" s="37">
        <f t="shared" si="22"/>
        <v>340.2</v>
      </c>
      <c r="AC117" s="36">
        <f t="shared" si="19"/>
        <v>408.24</v>
      </c>
      <c r="AD117" s="35">
        <f t="shared" si="23"/>
        <v>4860</v>
      </c>
      <c r="AE117" s="34">
        <f t="shared" si="21"/>
        <v>5832</v>
      </c>
      <c r="AM117" s="214"/>
      <c r="AN117" s="52">
        <v>43</v>
      </c>
      <c r="AO117" s="33">
        <v>4860</v>
      </c>
    </row>
    <row r="118" spans="1:41" ht="15" customHeight="1" x14ac:dyDescent="0.25">
      <c r="A118" s="59" t="s">
        <v>257</v>
      </c>
      <c r="B118" s="58" t="s">
        <v>261</v>
      </c>
      <c r="C118" s="60">
        <v>4500</v>
      </c>
      <c r="D118" s="60">
        <v>1000</v>
      </c>
      <c r="E118" s="57">
        <v>80</v>
      </c>
      <c r="F118" s="55" t="s">
        <v>565</v>
      </c>
      <c r="G118" s="54" t="s">
        <v>566</v>
      </c>
      <c r="H118" s="53" t="s">
        <v>49</v>
      </c>
      <c r="I118" s="51" t="s">
        <v>3</v>
      </c>
      <c r="J118" s="50"/>
      <c r="K118" s="50"/>
      <c r="L118" s="231"/>
      <c r="M118" s="231"/>
      <c r="N118" s="49"/>
      <c r="O118" s="48">
        <v>1</v>
      </c>
      <c r="P118" s="45">
        <f t="shared" si="27"/>
        <v>4.5</v>
      </c>
      <c r="Q118" s="44">
        <f t="shared" si="28"/>
        <v>0.36</v>
      </c>
      <c r="R118" s="43">
        <f t="shared" si="29"/>
        <v>15.479999999999999</v>
      </c>
      <c r="S118" s="46"/>
      <c r="T118" s="45"/>
      <c r="U118" s="44"/>
      <c r="V118" s="45"/>
      <c r="W118" s="105" t="s">
        <v>35</v>
      </c>
      <c r="X118" s="41">
        <v>291</v>
      </c>
      <c r="Y118" s="40">
        <f t="shared" si="24"/>
        <v>1309.5</v>
      </c>
      <c r="Z118" s="39">
        <f t="shared" si="25"/>
        <v>104.75999999999999</v>
      </c>
      <c r="AA118" s="38">
        <f t="shared" si="26"/>
        <v>4504.6799999999994</v>
      </c>
      <c r="AB118" s="37">
        <f t="shared" si="22"/>
        <v>376</v>
      </c>
      <c r="AC118" s="36">
        <f t="shared" si="19"/>
        <v>451.2</v>
      </c>
      <c r="AD118" s="35">
        <f t="shared" si="23"/>
        <v>4700</v>
      </c>
      <c r="AE118" s="34">
        <f t="shared" si="21"/>
        <v>5640</v>
      </c>
      <c r="AM118" s="214"/>
      <c r="AN118" s="52">
        <v>43</v>
      </c>
      <c r="AO118" s="33">
        <v>4700</v>
      </c>
    </row>
    <row r="119" spans="1:41" ht="15" customHeight="1" thickBot="1" x14ac:dyDescent="0.3">
      <c r="A119" s="32" t="s">
        <v>257</v>
      </c>
      <c r="B119" s="31" t="s">
        <v>261</v>
      </c>
      <c r="C119" s="29">
        <v>4500</v>
      </c>
      <c r="D119" s="29">
        <v>1000</v>
      </c>
      <c r="E119" s="30">
        <v>90</v>
      </c>
      <c r="F119" s="287" t="s">
        <v>567</v>
      </c>
      <c r="G119" s="27" t="s">
        <v>568</v>
      </c>
      <c r="H119" s="26" t="s">
        <v>49</v>
      </c>
      <c r="I119" s="25" t="s">
        <v>3</v>
      </c>
      <c r="J119" s="24"/>
      <c r="K119" s="24"/>
      <c r="L119" s="234"/>
      <c r="M119" s="234"/>
      <c r="N119" s="23"/>
      <c r="O119" s="22">
        <v>1</v>
      </c>
      <c r="P119" s="20">
        <f t="shared" si="27"/>
        <v>4.5</v>
      </c>
      <c r="Q119" s="19">
        <f t="shared" si="28"/>
        <v>0.40500000000000003</v>
      </c>
      <c r="R119" s="18">
        <f t="shared" si="29"/>
        <v>17.415000000000003</v>
      </c>
      <c r="S119" s="21"/>
      <c r="T119" s="20"/>
      <c r="U119" s="19"/>
      <c r="V119" s="20"/>
      <c r="W119" s="102" t="s">
        <v>34</v>
      </c>
      <c r="X119" s="17">
        <v>345</v>
      </c>
      <c r="Y119" s="16">
        <f t="shared" si="24"/>
        <v>1552.5</v>
      </c>
      <c r="Z119" s="15">
        <f t="shared" si="25"/>
        <v>139.72500000000002</v>
      </c>
      <c r="AA119" s="14">
        <f t="shared" si="26"/>
        <v>6008.1750000000011</v>
      </c>
      <c r="AB119" s="13">
        <f t="shared" si="22"/>
        <v>419.4</v>
      </c>
      <c r="AC119" s="12">
        <f t="shared" si="19"/>
        <v>503.28</v>
      </c>
      <c r="AD119" s="11">
        <f t="shared" si="23"/>
        <v>4660</v>
      </c>
      <c r="AE119" s="10">
        <f t="shared" si="21"/>
        <v>5592</v>
      </c>
      <c r="AM119" s="214"/>
      <c r="AN119" s="52">
        <v>43</v>
      </c>
      <c r="AO119" s="33">
        <v>4660</v>
      </c>
    </row>
    <row r="120" spans="1:41" ht="15" customHeight="1" x14ac:dyDescent="0.25">
      <c r="A120" s="182" t="s">
        <v>262</v>
      </c>
      <c r="B120" s="138" t="s">
        <v>263</v>
      </c>
      <c r="C120" s="137">
        <v>1000</v>
      </c>
      <c r="D120" s="137">
        <v>600</v>
      </c>
      <c r="E120" s="137">
        <v>30</v>
      </c>
      <c r="F120" s="271" t="s">
        <v>569</v>
      </c>
      <c r="G120" s="209" t="s">
        <v>570</v>
      </c>
      <c r="H120" s="210" t="s">
        <v>0</v>
      </c>
      <c r="I120" s="145" t="s">
        <v>3</v>
      </c>
      <c r="J120" s="146"/>
      <c r="K120" s="146"/>
      <c r="L120" s="233" t="s">
        <v>3</v>
      </c>
      <c r="M120" s="233"/>
      <c r="N120" s="147"/>
      <c r="O120" s="148">
        <v>10</v>
      </c>
      <c r="P120" s="149">
        <f t="shared" si="27"/>
        <v>6</v>
      </c>
      <c r="Q120" s="183">
        <f t="shared" si="28"/>
        <v>0.18</v>
      </c>
      <c r="R120" s="150">
        <f t="shared" si="29"/>
        <v>19.8</v>
      </c>
      <c r="S120" s="184"/>
      <c r="T120" s="149"/>
      <c r="U120" s="183"/>
      <c r="V120" s="149"/>
      <c r="W120" s="296" t="s">
        <v>35</v>
      </c>
      <c r="X120" s="186">
        <v>228</v>
      </c>
      <c r="Y120" s="187">
        <f t="shared" si="24"/>
        <v>1368</v>
      </c>
      <c r="Z120" s="188">
        <f t="shared" si="25"/>
        <v>41.04</v>
      </c>
      <c r="AA120" s="189">
        <f t="shared" si="26"/>
        <v>4514.4000000000005</v>
      </c>
      <c r="AB120" s="190">
        <f t="shared" si="22"/>
        <v>178.8</v>
      </c>
      <c r="AC120" s="191">
        <f t="shared" si="19"/>
        <v>214.56</v>
      </c>
      <c r="AD120" s="192">
        <f t="shared" si="23"/>
        <v>5960</v>
      </c>
      <c r="AE120" s="193">
        <f t="shared" si="21"/>
        <v>7152</v>
      </c>
      <c r="AM120" s="214"/>
      <c r="AN120" s="52">
        <v>110</v>
      </c>
      <c r="AO120" s="33">
        <v>5960</v>
      </c>
    </row>
    <row r="121" spans="1:41" ht="15" customHeight="1" x14ac:dyDescent="0.25">
      <c r="A121" s="59" t="s">
        <v>262</v>
      </c>
      <c r="B121" s="58" t="s">
        <v>263</v>
      </c>
      <c r="C121" s="60">
        <v>1000</v>
      </c>
      <c r="D121" s="60">
        <v>600</v>
      </c>
      <c r="E121" s="57">
        <v>40</v>
      </c>
      <c r="F121" s="55" t="s">
        <v>571</v>
      </c>
      <c r="G121" s="54" t="s">
        <v>572</v>
      </c>
      <c r="H121" s="53" t="s">
        <v>0</v>
      </c>
      <c r="I121" s="51" t="s">
        <v>3</v>
      </c>
      <c r="J121" s="50"/>
      <c r="K121" s="50"/>
      <c r="L121" s="231" t="s">
        <v>3</v>
      </c>
      <c r="M121" s="231"/>
      <c r="N121" s="49"/>
      <c r="O121" s="48">
        <v>8</v>
      </c>
      <c r="P121" s="45">
        <f t="shared" si="27"/>
        <v>4.8</v>
      </c>
      <c r="Q121" s="44">
        <f t="shared" si="28"/>
        <v>0.192</v>
      </c>
      <c r="R121" s="43">
        <f t="shared" si="29"/>
        <v>21.12</v>
      </c>
      <c r="S121" s="46"/>
      <c r="T121" s="45"/>
      <c r="U121" s="44"/>
      <c r="V121" s="45"/>
      <c r="W121" s="103" t="s">
        <v>34</v>
      </c>
      <c r="X121" s="41">
        <v>285</v>
      </c>
      <c r="Y121" s="40">
        <f t="shared" si="24"/>
        <v>1368</v>
      </c>
      <c r="Z121" s="39">
        <f t="shared" si="25"/>
        <v>54.72</v>
      </c>
      <c r="AA121" s="38">
        <f t="shared" si="26"/>
        <v>6019.2000000000007</v>
      </c>
      <c r="AB121" s="37">
        <f t="shared" si="22"/>
        <v>240.8</v>
      </c>
      <c r="AC121" s="36">
        <f t="shared" si="19"/>
        <v>288.95999999999998</v>
      </c>
      <c r="AD121" s="35">
        <f t="shared" si="23"/>
        <v>6020</v>
      </c>
      <c r="AE121" s="34">
        <f t="shared" si="21"/>
        <v>7224</v>
      </c>
      <c r="AM121" s="214"/>
      <c r="AN121" s="52">
        <v>110</v>
      </c>
      <c r="AO121" s="33">
        <v>6020</v>
      </c>
    </row>
    <row r="122" spans="1:41" ht="15" customHeight="1" x14ac:dyDescent="0.25">
      <c r="A122" s="59" t="s">
        <v>262</v>
      </c>
      <c r="B122" s="58" t="s">
        <v>263</v>
      </c>
      <c r="C122" s="60">
        <v>1000</v>
      </c>
      <c r="D122" s="60">
        <v>600</v>
      </c>
      <c r="E122" s="57">
        <v>50</v>
      </c>
      <c r="F122" s="55" t="s">
        <v>573</v>
      </c>
      <c r="G122" s="54" t="s">
        <v>574</v>
      </c>
      <c r="H122" s="53" t="s">
        <v>0</v>
      </c>
      <c r="I122" s="51" t="s">
        <v>3</v>
      </c>
      <c r="J122" s="50"/>
      <c r="K122" s="50"/>
      <c r="L122" s="231" t="s">
        <v>3</v>
      </c>
      <c r="M122" s="231"/>
      <c r="N122" s="49"/>
      <c r="O122" s="48">
        <v>6</v>
      </c>
      <c r="P122" s="45">
        <f t="shared" si="27"/>
        <v>3.6</v>
      </c>
      <c r="Q122" s="44">
        <f t="shared" si="28"/>
        <v>0.18</v>
      </c>
      <c r="R122" s="43">
        <f t="shared" si="29"/>
        <v>19.8</v>
      </c>
      <c r="S122" s="46"/>
      <c r="T122" s="45"/>
      <c r="U122" s="44"/>
      <c r="V122" s="45"/>
      <c r="W122" s="105" t="s">
        <v>35</v>
      </c>
      <c r="X122" s="41">
        <v>228</v>
      </c>
      <c r="Y122" s="40">
        <f t="shared" si="24"/>
        <v>820.80000000000007</v>
      </c>
      <c r="Z122" s="39">
        <f t="shared" si="25"/>
        <v>41.04</v>
      </c>
      <c r="AA122" s="38">
        <f t="shared" si="26"/>
        <v>4514.4000000000005</v>
      </c>
      <c r="AB122" s="37">
        <f t="shared" si="22"/>
        <v>298</v>
      </c>
      <c r="AC122" s="36">
        <f t="shared" si="19"/>
        <v>357.6</v>
      </c>
      <c r="AD122" s="35">
        <f t="shared" si="23"/>
        <v>5960</v>
      </c>
      <c r="AE122" s="34">
        <f t="shared" si="21"/>
        <v>7152</v>
      </c>
      <c r="AM122" s="214"/>
      <c r="AN122" s="52">
        <v>110</v>
      </c>
      <c r="AO122" s="33">
        <v>5960</v>
      </c>
    </row>
    <row r="123" spans="1:41" ht="15" customHeight="1" x14ac:dyDescent="0.25">
      <c r="A123" s="59" t="s">
        <v>262</v>
      </c>
      <c r="B123" s="58" t="s">
        <v>263</v>
      </c>
      <c r="C123" s="60">
        <v>1000</v>
      </c>
      <c r="D123" s="60">
        <v>600</v>
      </c>
      <c r="E123" s="57">
        <v>60</v>
      </c>
      <c r="F123" s="55" t="s">
        <v>575</v>
      </c>
      <c r="G123" s="54" t="s">
        <v>576</v>
      </c>
      <c r="H123" s="53" t="s">
        <v>0</v>
      </c>
      <c r="I123" s="51" t="s">
        <v>3</v>
      </c>
      <c r="J123" s="50"/>
      <c r="K123" s="50"/>
      <c r="L123" s="231" t="s">
        <v>3</v>
      </c>
      <c r="M123" s="231"/>
      <c r="N123" s="49"/>
      <c r="O123" s="48">
        <v>4</v>
      </c>
      <c r="P123" s="45">
        <f t="shared" si="27"/>
        <v>2.4</v>
      </c>
      <c r="Q123" s="44">
        <f t="shared" si="28"/>
        <v>0.14399999999999999</v>
      </c>
      <c r="R123" s="43">
        <f t="shared" si="29"/>
        <v>15.839999999999998</v>
      </c>
      <c r="S123" s="46"/>
      <c r="T123" s="45"/>
      <c r="U123" s="44"/>
      <c r="V123" s="45"/>
      <c r="W123" s="103" t="s">
        <v>34</v>
      </c>
      <c r="X123" s="41">
        <v>379</v>
      </c>
      <c r="Y123" s="40">
        <f t="shared" si="24"/>
        <v>909.6</v>
      </c>
      <c r="Z123" s="39">
        <f t="shared" si="25"/>
        <v>54.575999999999993</v>
      </c>
      <c r="AA123" s="38">
        <f t="shared" si="26"/>
        <v>6003.36</v>
      </c>
      <c r="AB123" s="37">
        <f t="shared" si="22"/>
        <v>361.2</v>
      </c>
      <c r="AC123" s="36">
        <f t="shared" si="19"/>
        <v>433.44</v>
      </c>
      <c r="AD123" s="35">
        <f t="shared" si="23"/>
        <v>6020</v>
      </c>
      <c r="AE123" s="34">
        <f t="shared" si="21"/>
        <v>7224</v>
      </c>
      <c r="AM123" s="214"/>
      <c r="AN123" s="52">
        <v>110</v>
      </c>
      <c r="AO123" s="33">
        <v>6020</v>
      </c>
    </row>
    <row r="124" spans="1:41" ht="15" customHeight="1" x14ac:dyDescent="0.25">
      <c r="A124" s="59" t="s">
        <v>262</v>
      </c>
      <c r="B124" s="58" t="s">
        <v>263</v>
      </c>
      <c r="C124" s="60">
        <v>1000</v>
      </c>
      <c r="D124" s="60">
        <v>600</v>
      </c>
      <c r="E124" s="57">
        <v>70</v>
      </c>
      <c r="F124" s="55" t="s">
        <v>577</v>
      </c>
      <c r="G124" s="54" t="s">
        <v>578</v>
      </c>
      <c r="H124" s="53" t="s">
        <v>0</v>
      </c>
      <c r="I124" s="51" t="s">
        <v>3</v>
      </c>
      <c r="J124" s="50"/>
      <c r="K124" s="50"/>
      <c r="L124" s="231" t="s">
        <v>3</v>
      </c>
      <c r="M124" s="231"/>
      <c r="N124" s="49"/>
      <c r="O124" s="48">
        <v>4</v>
      </c>
      <c r="P124" s="45">
        <f t="shared" si="27"/>
        <v>2.4</v>
      </c>
      <c r="Q124" s="44">
        <f t="shared" si="28"/>
        <v>0.16800000000000001</v>
      </c>
      <c r="R124" s="43">
        <f t="shared" si="29"/>
        <v>18.48</v>
      </c>
      <c r="S124" s="46"/>
      <c r="T124" s="45"/>
      <c r="U124" s="44"/>
      <c r="V124" s="45"/>
      <c r="W124" s="103" t="s">
        <v>34</v>
      </c>
      <c r="X124" s="41">
        <v>325</v>
      </c>
      <c r="Y124" s="40">
        <f t="shared" si="24"/>
        <v>780</v>
      </c>
      <c r="Z124" s="39">
        <f t="shared" si="25"/>
        <v>54.6</v>
      </c>
      <c r="AA124" s="38">
        <f t="shared" si="26"/>
        <v>6006</v>
      </c>
      <c r="AB124" s="37">
        <f t="shared" si="22"/>
        <v>421.4</v>
      </c>
      <c r="AC124" s="36">
        <f t="shared" si="19"/>
        <v>505.68</v>
      </c>
      <c r="AD124" s="35">
        <f t="shared" si="23"/>
        <v>6020</v>
      </c>
      <c r="AE124" s="34">
        <f t="shared" si="21"/>
        <v>7224</v>
      </c>
      <c r="AM124" s="214"/>
      <c r="AN124" s="52">
        <v>110</v>
      </c>
      <c r="AO124" s="33">
        <v>6020</v>
      </c>
    </row>
    <row r="125" spans="1:41" ht="15" customHeight="1" x14ac:dyDescent="0.25">
      <c r="A125" s="59" t="s">
        <v>262</v>
      </c>
      <c r="B125" s="58" t="s">
        <v>263</v>
      </c>
      <c r="C125" s="60">
        <v>1000</v>
      </c>
      <c r="D125" s="60">
        <v>600</v>
      </c>
      <c r="E125" s="57">
        <v>80</v>
      </c>
      <c r="F125" s="55" t="s">
        <v>579</v>
      </c>
      <c r="G125" s="54" t="s">
        <v>580</v>
      </c>
      <c r="H125" s="53" t="s">
        <v>0</v>
      </c>
      <c r="I125" s="51" t="s">
        <v>3</v>
      </c>
      <c r="J125" s="50"/>
      <c r="K125" s="50"/>
      <c r="L125" s="231" t="s">
        <v>3</v>
      </c>
      <c r="M125" s="231"/>
      <c r="N125" s="49"/>
      <c r="O125" s="48">
        <v>4</v>
      </c>
      <c r="P125" s="45">
        <f t="shared" si="27"/>
        <v>2.4</v>
      </c>
      <c r="Q125" s="44">
        <f t="shared" si="28"/>
        <v>0.192</v>
      </c>
      <c r="R125" s="43">
        <f t="shared" si="29"/>
        <v>21.12</v>
      </c>
      <c r="S125" s="46"/>
      <c r="T125" s="45"/>
      <c r="U125" s="44"/>
      <c r="V125" s="45"/>
      <c r="W125" s="103" t="s">
        <v>34</v>
      </c>
      <c r="X125" s="41">
        <v>285</v>
      </c>
      <c r="Y125" s="40">
        <f t="shared" si="24"/>
        <v>684</v>
      </c>
      <c r="Z125" s="39">
        <f t="shared" si="25"/>
        <v>54.72</v>
      </c>
      <c r="AA125" s="38">
        <f t="shared" si="26"/>
        <v>6019.2000000000007</v>
      </c>
      <c r="AB125" s="37">
        <f t="shared" si="22"/>
        <v>481.6</v>
      </c>
      <c r="AC125" s="36">
        <f t="shared" si="19"/>
        <v>577.91999999999996</v>
      </c>
      <c r="AD125" s="35">
        <f t="shared" si="23"/>
        <v>6020</v>
      </c>
      <c r="AE125" s="34">
        <f t="shared" si="21"/>
        <v>7224</v>
      </c>
      <c r="AM125" s="214"/>
      <c r="AN125" s="52">
        <v>110</v>
      </c>
      <c r="AO125" s="33">
        <v>6020</v>
      </c>
    </row>
    <row r="126" spans="1:41" ht="15" customHeight="1" x14ac:dyDescent="0.25">
      <c r="A126" s="59" t="s">
        <v>262</v>
      </c>
      <c r="B126" s="58" t="s">
        <v>263</v>
      </c>
      <c r="C126" s="60">
        <v>1000</v>
      </c>
      <c r="D126" s="60">
        <v>600</v>
      </c>
      <c r="E126" s="57">
        <v>90</v>
      </c>
      <c r="F126" s="55" t="s">
        <v>2020</v>
      </c>
      <c r="G126" s="54" t="s">
        <v>581</v>
      </c>
      <c r="H126" s="53" t="s">
        <v>0</v>
      </c>
      <c r="I126" s="51" t="s">
        <v>3</v>
      </c>
      <c r="J126" s="50"/>
      <c r="K126" s="50"/>
      <c r="L126" s="231" t="s">
        <v>3</v>
      </c>
      <c r="M126" s="231"/>
      <c r="N126" s="49"/>
      <c r="O126" s="48">
        <v>4</v>
      </c>
      <c r="P126" s="45">
        <f t="shared" si="27"/>
        <v>2.4</v>
      </c>
      <c r="Q126" s="44">
        <f t="shared" si="28"/>
        <v>0.216</v>
      </c>
      <c r="R126" s="43">
        <f t="shared" si="29"/>
        <v>23.759999999999998</v>
      </c>
      <c r="S126" s="46"/>
      <c r="T126" s="45"/>
      <c r="U126" s="44"/>
      <c r="V126" s="45"/>
      <c r="W126" s="103" t="s">
        <v>34</v>
      </c>
      <c r="X126" s="41">
        <v>253</v>
      </c>
      <c r="Y126" s="40">
        <f t="shared" si="24"/>
        <v>607.19999999999993</v>
      </c>
      <c r="Z126" s="39">
        <f t="shared" si="25"/>
        <v>54.647999999999996</v>
      </c>
      <c r="AA126" s="38">
        <f t="shared" si="26"/>
        <v>6011.28</v>
      </c>
      <c r="AB126" s="37">
        <f t="shared" si="22"/>
        <v>541.79999999999995</v>
      </c>
      <c r="AC126" s="36">
        <f t="shared" si="19"/>
        <v>650.16</v>
      </c>
      <c r="AD126" s="35">
        <f t="shared" si="23"/>
        <v>6020</v>
      </c>
      <c r="AE126" s="34">
        <f t="shared" si="21"/>
        <v>7224</v>
      </c>
      <c r="AM126" s="214"/>
      <c r="AN126" s="52">
        <v>110</v>
      </c>
      <c r="AO126" s="33">
        <v>6020</v>
      </c>
    </row>
    <row r="127" spans="1:41" ht="15" customHeight="1" x14ac:dyDescent="0.25">
      <c r="A127" s="59" t="s">
        <v>262</v>
      </c>
      <c r="B127" s="58" t="s">
        <v>263</v>
      </c>
      <c r="C127" s="60">
        <v>1000</v>
      </c>
      <c r="D127" s="60">
        <v>600</v>
      </c>
      <c r="E127" s="57">
        <v>100</v>
      </c>
      <c r="F127" s="55" t="s">
        <v>582</v>
      </c>
      <c r="G127" s="54" t="s">
        <v>583</v>
      </c>
      <c r="H127" s="53" t="s">
        <v>0</v>
      </c>
      <c r="I127" s="51" t="s">
        <v>3</v>
      </c>
      <c r="J127" s="50"/>
      <c r="K127" s="50"/>
      <c r="L127" s="231" t="s">
        <v>3</v>
      </c>
      <c r="M127" s="231"/>
      <c r="N127" s="49"/>
      <c r="O127" s="48">
        <v>3</v>
      </c>
      <c r="P127" s="45">
        <f t="shared" si="27"/>
        <v>1.8</v>
      </c>
      <c r="Q127" s="44">
        <f t="shared" si="28"/>
        <v>0.18</v>
      </c>
      <c r="R127" s="43">
        <f t="shared" si="29"/>
        <v>19.8</v>
      </c>
      <c r="S127" s="46"/>
      <c r="T127" s="45"/>
      <c r="U127" s="44"/>
      <c r="V127" s="45"/>
      <c r="W127" s="105" t="s">
        <v>35</v>
      </c>
      <c r="X127" s="41">
        <v>228</v>
      </c>
      <c r="Y127" s="40">
        <f t="shared" si="24"/>
        <v>410.40000000000003</v>
      </c>
      <c r="Z127" s="39">
        <f t="shared" si="25"/>
        <v>41.04</v>
      </c>
      <c r="AA127" s="38">
        <f t="shared" si="26"/>
        <v>4514.4000000000005</v>
      </c>
      <c r="AB127" s="37">
        <f t="shared" si="22"/>
        <v>596</v>
      </c>
      <c r="AC127" s="36">
        <f t="shared" si="19"/>
        <v>715.2</v>
      </c>
      <c r="AD127" s="35">
        <f t="shared" si="23"/>
        <v>5960</v>
      </c>
      <c r="AE127" s="34">
        <f t="shared" si="21"/>
        <v>7152</v>
      </c>
      <c r="AM127" s="214"/>
      <c r="AN127" s="52">
        <v>110</v>
      </c>
      <c r="AO127" s="33">
        <v>5960</v>
      </c>
    </row>
    <row r="128" spans="1:41" ht="15" customHeight="1" x14ac:dyDescent="0.25">
      <c r="A128" s="59" t="s">
        <v>262</v>
      </c>
      <c r="B128" s="58" t="s">
        <v>263</v>
      </c>
      <c r="C128" s="60">
        <v>1000</v>
      </c>
      <c r="D128" s="60">
        <v>600</v>
      </c>
      <c r="E128" s="57">
        <v>110</v>
      </c>
      <c r="F128" s="55" t="s">
        <v>584</v>
      </c>
      <c r="G128" s="54" t="s">
        <v>585</v>
      </c>
      <c r="H128" s="53" t="s">
        <v>0</v>
      </c>
      <c r="I128" s="51" t="s">
        <v>3</v>
      </c>
      <c r="J128" s="50"/>
      <c r="K128" s="50"/>
      <c r="L128" s="231" t="s">
        <v>3</v>
      </c>
      <c r="M128" s="231"/>
      <c r="N128" s="49"/>
      <c r="O128" s="48">
        <v>3</v>
      </c>
      <c r="P128" s="45">
        <f t="shared" si="27"/>
        <v>1.8</v>
      </c>
      <c r="Q128" s="44">
        <f t="shared" si="28"/>
        <v>0.19800000000000001</v>
      </c>
      <c r="R128" s="43">
        <f t="shared" si="29"/>
        <v>21.78</v>
      </c>
      <c r="S128" s="46"/>
      <c r="T128" s="45"/>
      <c r="U128" s="44"/>
      <c r="V128" s="45"/>
      <c r="W128" s="103" t="s">
        <v>34</v>
      </c>
      <c r="X128" s="41">
        <v>276</v>
      </c>
      <c r="Y128" s="40">
        <f t="shared" si="24"/>
        <v>496.8</v>
      </c>
      <c r="Z128" s="39">
        <f t="shared" si="25"/>
        <v>54.648000000000003</v>
      </c>
      <c r="AA128" s="38">
        <f t="shared" si="26"/>
        <v>6011.2800000000007</v>
      </c>
      <c r="AB128" s="37">
        <f t="shared" si="22"/>
        <v>662.2</v>
      </c>
      <c r="AC128" s="36">
        <f t="shared" si="19"/>
        <v>794.64</v>
      </c>
      <c r="AD128" s="35">
        <f t="shared" si="23"/>
        <v>6020</v>
      </c>
      <c r="AE128" s="34">
        <f t="shared" si="21"/>
        <v>7224</v>
      </c>
      <c r="AM128" s="214"/>
      <c r="AN128" s="52">
        <v>110</v>
      </c>
      <c r="AO128" s="33">
        <v>6020</v>
      </c>
    </row>
    <row r="129" spans="1:41" ht="15" customHeight="1" x14ac:dyDescent="0.25">
      <c r="A129" s="59" t="s">
        <v>262</v>
      </c>
      <c r="B129" s="58" t="s">
        <v>263</v>
      </c>
      <c r="C129" s="60">
        <v>1000</v>
      </c>
      <c r="D129" s="60">
        <v>600</v>
      </c>
      <c r="E129" s="57">
        <v>120</v>
      </c>
      <c r="F129" s="55" t="s">
        <v>586</v>
      </c>
      <c r="G129" s="54" t="s">
        <v>587</v>
      </c>
      <c r="H129" s="53" t="s">
        <v>0</v>
      </c>
      <c r="I129" s="51" t="s">
        <v>3</v>
      </c>
      <c r="J129" s="50"/>
      <c r="K129" s="50"/>
      <c r="L129" s="231" t="s">
        <v>3</v>
      </c>
      <c r="M129" s="231"/>
      <c r="N129" s="49"/>
      <c r="O129" s="48">
        <v>2</v>
      </c>
      <c r="P129" s="45">
        <f t="shared" si="27"/>
        <v>1.2</v>
      </c>
      <c r="Q129" s="44">
        <f t="shared" si="28"/>
        <v>0.14399999999999999</v>
      </c>
      <c r="R129" s="43">
        <f t="shared" si="29"/>
        <v>15.839999999999998</v>
      </c>
      <c r="S129" s="46"/>
      <c r="T129" s="45"/>
      <c r="U129" s="44"/>
      <c r="V129" s="45"/>
      <c r="W129" s="103" t="s">
        <v>34</v>
      </c>
      <c r="X129" s="41">
        <v>379</v>
      </c>
      <c r="Y129" s="40">
        <f t="shared" si="24"/>
        <v>454.8</v>
      </c>
      <c r="Z129" s="39">
        <f t="shared" si="25"/>
        <v>54.575999999999993</v>
      </c>
      <c r="AA129" s="38">
        <f t="shared" si="26"/>
        <v>6003.36</v>
      </c>
      <c r="AB129" s="37">
        <f t="shared" si="22"/>
        <v>722.4</v>
      </c>
      <c r="AC129" s="36">
        <f t="shared" si="19"/>
        <v>866.88</v>
      </c>
      <c r="AD129" s="35">
        <f t="shared" si="23"/>
        <v>6020</v>
      </c>
      <c r="AE129" s="34">
        <f t="shared" si="21"/>
        <v>7224</v>
      </c>
      <c r="AM129" s="214"/>
      <c r="AN129" s="52">
        <v>110</v>
      </c>
      <c r="AO129" s="33">
        <v>6020</v>
      </c>
    </row>
    <row r="130" spans="1:41" ht="15" customHeight="1" x14ac:dyDescent="0.25">
      <c r="A130" s="59" t="s">
        <v>262</v>
      </c>
      <c r="B130" s="58" t="s">
        <v>263</v>
      </c>
      <c r="C130" s="60">
        <v>1000</v>
      </c>
      <c r="D130" s="60">
        <v>600</v>
      </c>
      <c r="E130" s="57">
        <v>130</v>
      </c>
      <c r="F130" s="55" t="s">
        <v>588</v>
      </c>
      <c r="G130" s="54" t="s">
        <v>589</v>
      </c>
      <c r="H130" s="53" t="s">
        <v>0</v>
      </c>
      <c r="I130" s="51" t="s">
        <v>3</v>
      </c>
      <c r="J130" s="50"/>
      <c r="K130" s="50"/>
      <c r="L130" s="231" t="s">
        <v>3</v>
      </c>
      <c r="M130" s="231"/>
      <c r="N130" s="49"/>
      <c r="O130" s="48">
        <v>2</v>
      </c>
      <c r="P130" s="45">
        <f t="shared" si="27"/>
        <v>1.2</v>
      </c>
      <c r="Q130" s="44">
        <f t="shared" si="28"/>
        <v>0.156</v>
      </c>
      <c r="R130" s="43">
        <f t="shared" si="29"/>
        <v>17.16</v>
      </c>
      <c r="S130" s="46"/>
      <c r="T130" s="45"/>
      <c r="U130" s="44"/>
      <c r="V130" s="45"/>
      <c r="W130" s="103" t="s">
        <v>34</v>
      </c>
      <c r="X130" s="41">
        <v>350</v>
      </c>
      <c r="Y130" s="40">
        <f t="shared" si="24"/>
        <v>420</v>
      </c>
      <c r="Z130" s="39">
        <f t="shared" si="25"/>
        <v>54.6</v>
      </c>
      <c r="AA130" s="38">
        <f t="shared" si="26"/>
        <v>6006</v>
      </c>
      <c r="AB130" s="37">
        <f t="shared" si="22"/>
        <v>782.6</v>
      </c>
      <c r="AC130" s="36">
        <f t="shared" si="19"/>
        <v>939.12</v>
      </c>
      <c r="AD130" s="35">
        <f t="shared" si="23"/>
        <v>6020</v>
      </c>
      <c r="AE130" s="34">
        <f t="shared" si="21"/>
        <v>7224</v>
      </c>
      <c r="AM130" s="214"/>
      <c r="AN130" s="52">
        <v>110</v>
      </c>
      <c r="AO130" s="33">
        <v>6020</v>
      </c>
    </row>
    <row r="131" spans="1:41" ht="15" customHeight="1" x14ac:dyDescent="0.25">
      <c r="A131" s="59" t="s">
        <v>262</v>
      </c>
      <c r="B131" s="58" t="s">
        <v>263</v>
      </c>
      <c r="C131" s="60">
        <v>1000</v>
      </c>
      <c r="D131" s="60">
        <v>600</v>
      </c>
      <c r="E131" s="57">
        <v>140</v>
      </c>
      <c r="F131" s="55" t="s">
        <v>590</v>
      </c>
      <c r="G131" s="54" t="s">
        <v>591</v>
      </c>
      <c r="H131" s="53" t="s">
        <v>0</v>
      </c>
      <c r="I131" s="51" t="s">
        <v>3</v>
      </c>
      <c r="J131" s="50"/>
      <c r="K131" s="50"/>
      <c r="L131" s="231" t="s">
        <v>3</v>
      </c>
      <c r="M131" s="231"/>
      <c r="N131" s="49"/>
      <c r="O131" s="48">
        <v>2</v>
      </c>
      <c r="P131" s="45">
        <f t="shared" si="27"/>
        <v>1.2</v>
      </c>
      <c r="Q131" s="44">
        <f t="shared" si="28"/>
        <v>0.16800000000000001</v>
      </c>
      <c r="R131" s="43">
        <f t="shared" si="29"/>
        <v>18.48</v>
      </c>
      <c r="S131" s="46"/>
      <c r="T131" s="45"/>
      <c r="U131" s="44"/>
      <c r="V131" s="45"/>
      <c r="W131" s="103" t="s">
        <v>34</v>
      </c>
      <c r="X131" s="41">
        <v>325</v>
      </c>
      <c r="Y131" s="40">
        <f t="shared" si="24"/>
        <v>390</v>
      </c>
      <c r="Z131" s="39">
        <f t="shared" si="25"/>
        <v>54.6</v>
      </c>
      <c r="AA131" s="38">
        <f t="shared" si="26"/>
        <v>6006</v>
      </c>
      <c r="AB131" s="37">
        <f t="shared" si="22"/>
        <v>842.8</v>
      </c>
      <c r="AC131" s="36">
        <f t="shared" si="19"/>
        <v>1011.36</v>
      </c>
      <c r="AD131" s="35">
        <f t="shared" si="23"/>
        <v>6020</v>
      </c>
      <c r="AE131" s="34">
        <f t="shared" si="21"/>
        <v>7224</v>
      </c>
      <c r="AM131" s="214"/>
      <c r="AN131" s="52">
        <v>110</v>
      </c>
      <c r="AO131" s="33">
        <v>6020</v>
      </c>
    </row>
    <row r="132" spans="1:41" ht="15" customHeight="1" x14ac:dyDescent="0.25">
      <c r="A132" s="59" t="s">
        <v>262</v>
      </c>
      <c r="B132" s="58" t="s">
        <v>263</v>
      </c>
      <c r="C132" s="60">
        <v>1000</v>
      </c>
      <c r="D132" s="60">
        <v>600</v>
      </c>
      <c r="E132" s="57">
        <v>150</v>
      </c>
      <c r="F132" s="55" t="s">
        <v>592</v>
      </c>
      <c r="G132" s="54" t="s">
        <v>593</v>
      </c>
      <c r="H132" s="53" t="s">
        <v>0</v>
      </c>
      <c r="I132" s="51" t="s">
        <v>3</v>
      </c>
      <c r="J132" s="50"/>
      <c r="K132" s="50"/>
      <c r="L132" s="231" t="s">
        <v>3</v>
      </c>
      <c r="M132" s="231"/>
      <c r="N132" s="49"/>
      <c r="O132" s="48">
        <v>2</v>
      </c>
      <c r="P132" s="45">
        <f t="shared" si="27"/>
        <v>1.2</v>
      </c>
      <c r="Q132" s="44">
        <f t="shared" si="28"/>
        <v>0.18</v>
      </c>
      <c r="R132" s="43">
        <f t="shared" si="29"/>
        <v>19.8</v>
      </c>
      <c r="S132" s="46"/>
      <c r="T132" s="45"/>
      <c r="U132" s="44"/>
      <c r="V132" s="45"/>
      <c r="W132" s="103" t="s">
        <v>34</v>
      </c>
      <c r="X132" s="41">
        <v>304</v>
      </c>
      <c r="Y132" s="40">
        <f t="shared" si="24"/>
        <v>364.8</v>
      </c>
      <c r="Z132" s="39">
        <f t="shared" si="25"/>
        <v>54.72</v>
      </c>
      <c r="AA132" s="38">
        <f t="shared" si="26"/>
        <v>6019.2</v>
      </c>
      <c r="AB132" s="37">
        <f t="shared" si="22"/>
        <v>903</v>
      </c>
      <c r="AC132" s="36">
        <f t="shared" si="19"/>
        <v>1083.5999999999999</v>
      </c>
      <c r="AD132" s="35">
        <f t="shared" si="23"/>
        <v>6020</v>
      </c>
      <c r="AE132" s="34">
        <f t="shared" si="21"/>
        <v>7224</v>
      </c>
      <c r="AM132" s="214"/>
      <c r="AN132" s="52">
        <v>110</v>
      </c>
      <c r="AO132" s="33">
        <v>6020</v>
      </c>
    </row>
    <row r="133" spans="1:41" ht="15" customHeight="1" x14ac:dyDescent="0.25">
      <c r="A133" s="59" t="s">
        <v>262</v>
      </c>
      <c r="B133" s="58" t="s">
        <v>263</v>
      </c>
      <c r="C133" s="60">
        <v>1000</v>
      </c>
      <c r="D133" s="60">
        <v>600</v>
      </c>
      <c r="E133" s="57">
        <v>160</v>
      </c>
      <c r="F133" s="55" t="s">
        <v>594</v>
      </c>
      <c r="G133" s="54" t="s">
        <v>595</v>
      </c>
      <c r="H133" s="53" t="s">
        <v>0</v>
      </c>
      <c r="I133" s="51" t="s">
        <v>3</v>
      </c>
      <c r="J133" s="50"/>
      <c r="K133" s="50"/>
      <c r="L133" s="231" t="s">
        <v>3</v>
      </c>
      <c r="M133" s="231"/>
      <c r="N133" s="49"/>
      <c r="O133" s="48">
        <v>2</v>
      </c>
      <c r="P133" s="45">
        <f t="shared" si="27"/>
        <v>1.2</v>
      </c>
      <c r="Q133" s="44">
        <f t="shared" si="28"/>
        <v>0.192</v>
      </c>
      <c r="R133" s="43">
        <f t="shared" si="29"/>
        <v>21.12</v>
      </c>
      <c r="S133" s="46"/>
      <c r="T133" s="45"/>
      <c r="U133" s="44"/>
      <c r="V133" s="45"/>
      <c r="W133" s="103" t="s">
        <v>34</v>
      </c>
      <c r="X133" s="41">
        <v>285</v>
      </c>
      <c r="Y133" s="40">
        <f t="shared" si="24"/>
        <v>342</v>
      </c>
      <c r="Z133" s="39">
        <f t="shared" si="25"/>
        <v>54.72</v>
      </c>
      <c r="AA133" s="38">
        <f t="shared" si="26"/>
        <v>6019.2000000000007</v>
      </c>
      <c r="AB133" s="37">
        <f t="shared" si="22"/>
        <v>963.2</v>
      </c>
      <c r="AC133" s="36">
        <f t="shared" si="19"/>
        <v>1155.8399999999999</v>
      </c>
      <c r="AD133" s="35">
        <f t="shared" si="23"/>
        <v>6020</v>
      </c>
      <c r="AE133" s="34">
        <f t="shared" si="21"/>
        <v>7224</v>
      </c>
      <c r="AM133" s="214"/>
      <c r="AN133" s="52">
        <v>110</v>
      </c>
      <c r="AO133" s="33">
        <v>6020</v>
      </c>
    </row>
    <row r="134" spans="1:41" ht="15" customHeight="1" x14ac:dyDescent="0.25">
      <c r="A134" s="59" t="s">
        <v>262</v>
      </c>
      <c r="B134" s="58" t="s">
        <v>263</v>
      </c>
      <c r="C134" s="60">
        <v>1000</v>
      </c>
      <c r="D134" s="60">
        <v>600</v>
      </c>
      <c r="E134" s="57">
        <v>170</v>
      </c>
      <c r="F134" s="55" t="s">
        <v>596</v>
      </c>
      <c r="G134" s="54" t="s">
        <v>597</v>
      </c>
      <c r="H134" s="53" t="s">
        <v>0</v>
      </c>
      <c r="I134" s="51" t="s">
        <v>3</v>
      </c>
      <c r="J134" s="50"/>
      <c r="K134" s="50"/>
      <c r="L134" s="231" t="s">
        <v>3</v>
      </c>
      <c r="M134" s="231"/>
      <c r="N134" s="49"/>
      <c r="O134" s="48">
        <v>2</v>
      </c>
      <c r="P134" s="45">
        <f t="shared" si="27"/>
        <v>1.2</v>
      </c>
      <c r="Q134" s="44">
        <f t="shared" si="28"/>
        <v>0.20399999999999999</v>
      </c>
      <c r="R134" s="43">
        <f t="shared" si="29"/>
        <v>22.439999999999998</v>
      </c>
      <c r="S134" s="46"/>
      <c r="T134" s="45"/>
      <c r="U134" s="44"/>
      <c r="V134" s="45"/>
      <c r="W134" s="103" t="s">
        <v>34</v>
      </c>
      <c r="X134" s="41">
        <v>268</v>
      </c>
      <c r="Y134" s="40">
        <f t="shared" si="24"/>
        <v>321.59999999999997</v>
      </c>
      <c r="Z134" s="39">
        <f t="shared" si="25"/>
        <v>54.671999999999997</v>
      </c>
      <c r="AA134" s="38">
        <f t="shared" si="26"/>
        <v>6013.9199999999992</v>
      </c>
      <c r="AB134" s="37">
        <f t="shared" si="22"/>
        <v>1023.4</v>
      </c>
      <c r="AC134" s="36">
        <f t="shared" si="19"/>
        <v>1228.08</v>
      </c>
      <c r="AD134" s="35">
        <f t="shared" si="23"/>
        <v>6020</v>
      </c>
      <c r="AE134" s="34">
        <f t="shared" si="21"/>
        <v>7224</v>
      </c>
      <c r="AM134" s="214"/>
      <c r="AN134" s="52">
        <v>110</v>
      </c>
      <c r="AO134" s="33">
        <v>6020</v>
      </c>
    </row>
    <row r="135" spans="1:41" ht="15" customHeight="1" x14ac:dyDescent="0.25">
      <c r="A135" s="59" t="s">
        <v>262</v>
      </c>
      <c r="B135" s="58" t="s">
        <v>263</v>
      </c>
      <c r="C135" s="60">
        <v>1000</v>
      </c>
      <c r="D135" s="60">
        <v>600</v>
      </c>
      <c r="E135" s="57">
        <v>180</v>
      </c>
      <c r="F135" s="55" t="s">
        <v>598</v>
      </c>
      <c r="G135" s="54" t="s">
        <v>599</v>
      </c>
      <c r="H135" s="53" t="s">
        <v>0</v>
      </c>
      <c r="I135" s="51" t="s">
        <v>3</v>
      </c>
      <c r="J135" s="50"/>
      <c r="K135" s="50"/>
      <c r="L135" s="231" t="s">
        <v>3</v>
      </c>
      <c r="M135" s="231"/>
      <c r="N135" s="49"/>
      <c r="O135" s="48">
        <v>2</v>
      </c>
      <c r="P135" s="45">
        <f t="shared" si="27"/>
        <v>1.2</v>
      </c>
      <c r="Q135" s="44">
        <f t="shared" si="28"/>
        <v>0.216</v>
      </c>
      <c r="R135" s="43">
        <f t="shared" si="29"/>
        <v>23.759999999999998</v>
      </c>
      <c r="S135" s="46"/>
      <c r="T135" s="45"/>
      <c r="U135" s="44"/>
      <c r="V135" s="45"/>
      <c r="W135" s="103" t="s">
        <v>34</v>
      </c>
      <c r="X135" s="41">
        <v>253</v>
      </c>
      <c r="Y135" s="40">
        <f t="shared" si="24"/>
        <v>303.59999999999997</v>
      </c>
      <c r="Z135" s="39">
        <f t="shared" si="25"/>
        <v>54.647999999999996</v>
      </c>
      <c r="AA135" s="38">
        <f t="shared" si="26"/>
        <v>6011.28</v>
      </c>
      <c r="AB135" s="37">
        <f t="shared" si="22"/>
        <v>1083.5999999999999</v>
      </c>
      <c r="AC135" s="36">
        <f t="shared" si="19"/>
        <v>1300.32</v>
      </c>
      <c r="AD135" s="35">
        <f t="shared" si="23"/>
        <v>6020</v>
      </c>
      <c r="AE135" s="34">
        <f t="shared" si="21"/>
        <v>7224</v>
      </c>
      <c r="AM135" s="214"/>
      <c r="AN135" s="52">
        <v>110</v>
      </c>
      <c r="AO135" s="33">
        <v>6020</v>
      </c>
    </row>
    <row r="136" spans="1:41" ht="15" customHeight="1" x14ac:dyDescent="0.25">
      <c r="A136" s="59" t="s">
        <v>262</v>
      </c>
      <c r="B136" s="58" t="s">
        <v>263</v>
      </c>
      <c r="C136" s="60">
        <v>1000</v>
      </c>
      <c r="D136" s="60">
        <v>600</v>
      </c>
      <c r="E136" s="57">
        <v>190</v>
      </c>
      <c r="F136" s="55" t="s">
        <v>600</v>
      </c>
      <c r="G136" s="54" t="s">
        <v>601</v>
      </c>
      <c r="H136" s="53" t="s">
        <v>0</v>
      </c>
      <c r="I136" s="51" t="s">
        <v>3</v>
      </c>
      <c r="J136" s="50"/>
      <c r="K136" s="50"/>
      <c r="L136" s="231" t="s">
        <v>3</v>
      </c>
      <c r="M136" s="231"/>
      <c r="N136" s="49"/>
      <c r="O136" s="48">
        <v>2</v>
      </c>
      <c r="P136" s="45">
        <f t="shared" si="27"/>
        <v>1.2</v>
      </c>
      <c r="Q136" s="44">
        <f t="shared" si="28"/>
        <v>0.22800000000000001</v>
      </c>
      <c r="R136" s="43">
        <f t="shared" si="29"/>
        <v>25.080000000000002</v>
      </c>
      <c r="S136" s="46"/>
      <c r="T136" s="45"/>
      <c r="U136" s="44"/>
      <c r="V136" s="45"/>
      <c r="W136" s="103" t="s">
        <v>34</v>
      </c>
      <c r="X136" s="41">
        <v>240</v>
      </c>
      <c r="Y136" s="40">
        <f t="shared" si="24"/>
        <v>288</v>
      </c>
      <c r="Z136" s="39">
        <f t="shared" si="25"/>
        <v>54.72</v>
      </c>
      <c r="AA136" s="38">
        <f t="shared" si="26"/>
        <v>6019.2000000000007</v>
      </c>
      <c r="AB136" s="37">
        <f t="shared" si="22"/>
        <v>1143.8</v>
      </c>
      <c r="AC136" s="36">
        <f t="shared" si="19"/>
        <v>1372.56</v>
      </c>
      <c r="AD136" s="35">
        <f t="shared" si="23"/>
        <v>6020</v>
      </c>
      <c r="AE136" s="34">
        <f t="shared" si="21"/>
        <v>7224</v>
      </c>
      <c r="AM136" s="214"/>
      <c r="AN136" s="52">
        <v>110</v>
      </c>
      <c r="AO136" s="33">
        <v>6020</v>
      </c>
    </row>
    <row r="137" spans="1:41" ht="15" customHeight="1" x14ac:dyDescent="0.25">
      <c r="A137" s="59" t="s">
        <v>262</v>
      </c>
      <c r="B137" s="58" t="s">
        <v>263</v>
      </c>
      <c r="C137" s="60">
        <v>1000</v>
      </c>
      <c r="D137" s="60">
        <v>600</v>
      </c>
      <c r="E137" s="57">
        <v>200</v>
      </c>
      <c r="F137" s="55" t="s">
        <v>602</v>
      </c>
      <c r="G137" s="54" t="s">
        <v>603</v>
      </c>
      <c r="H137" s="53" t="s">
        <v>0</v>
      </c>
      <c r="I137" s="51" t="s">
        <v>3</v>
      </c>
      <c r="J137" s="50"/>
      <c r="K137" s="50"/>
      <c r="L137" s="231" t="s">
        <v>3</v>
      </c>
      <c r="M137" s="231"/>
      <c r="N137" s="49"/>
      <c r="O137" s="48">
        <v>2</v>
      </c>
      <c r="P137" s="45">
        <f t="shared" si="27"/>
        <v>1.2</v>
      </c>
      <c r="Q137" s="44">
        <f t="shared" si="28"/>
        <v>0.24</v>
      </c>
      <c r="R137" s="43">
        <f t="shared" si="29"/>
        <v>26.4</v>
      </c>
      <c r="S137" s="46"/>
      <c r="T137" s="45"/>
      <c r="U137" s="44"/>
      <c r="V137" s="45"/>
      <c r="W137" s="103" t="s">
        <v>34</v>
      </c>
      <c r="X137" s="41">
        <v>228</v>
      </c>
      <c r="Y137" s="40">
        <f t="shared" si="24"/>
        <v>273.59999999999997</v>
      </c>
      <c r="Z137" s="39">
        <f t="shared" si="25"/>
        <v>54.72</v>
      </c>
      <c r="AA137" s="38">
        <f t="shared" si="26"/>
        <v>6019.2</v>
      </c>
      <c r="AB137" s="37">
        <f t="shared" si="22"/>
        <v>1204</v>
      </c>
      <c r="AC137" s="36">
        <f t="shared" si="19"/>
        <v>1444.8</v>
      </c>
      <c r="AD137" s="35">
        <f t="shared" si="23"/>
        <v>6020</v>
      </c>
      <c r="AE137" s="34">
        <f t="shared" si="21"/>
        <v>7224</v>
      </c>
      <c r="AM137" s="214"/>
      <c r="AN137" s="52">
        <v>110</v>
      </c>
      <c r="AO137" s="33">
        <v>6020</v>
      </c>
    </row>
    <row r="138" spans="1:41" ht="15" customHeight="1" x14ac:dyDescent="0.25">
      <c r="A138" s="59" t="s">
        <v>262</v>
      </c>
      <c r="B138" s="56" t="s">
        <v>266</v>
      </c>
      <c r="C138" s="57">
        <v>1000</v>
      </c>
      <c r="D138" s="57">
        <v>600</v>
      </c>
      <c r="E138" s="57">
        <v>80</v>
      </c>
      <c r="F138" s="55" t="s">
        <v>604</v>
      </c>
      <c r="G138" s="54" t="s">
        <v>605</v>
      </c>
      <c r="H138" s="53" t="s">
        <v>0</v>
      </c>
      <c r="I138" s="51" t="s">
        <v>3</v>
      </c>
      <c r="J138" s="50"/>
      <c r="K138" s="50"/>
      <c r="L138" s="231" t="s">
        <v>3</v>
      </c>
      <c r="M138" s="231"/>
      <c r="N138" s="49"/>
      <c r="O138" s="48">
        <v>6</v>
      </c>
      <c r="P138" s="45">
        <f t="shared" si="27"/>
        <v>3.6</v>
      </c>
      <c r="Q138" s="44">
        <f t="shared" si="28"/>
        <v>0.28799999999999998</v>
      </c>
      <c r="R138" s="43">
        <f t="shared" si="29"/>
        <v>19.799999999999997</v>
      </c>
      <c r="S138" s="46"/>
      <c r="T138" s="45"/>
      <c r="U138" s="44"/>
      <c r="V138" s="45"/>
      <c r="W138" s="103" t="s">
        <v>34</v>
      </c>
      <c r="X138" s="41">
        <v>304</v>
      </c>
      <c r="Y138" s="40">
        <f t="shared" si="24"/>
        <v>1094.4000000000001</v>
      </c>
      <c r="Z138" s="39">
        <f t="shared" si="25"/>
        <v>87.551999999999992</v>
      </c>
      <c r="AA138" s="38">
        <f t="shared" si="26"/>
        <v>6019.1999999999989</v>
      </c>
      <c r="AB138" s="37">
        <f t="shared" si="22"/>
        <v>411.2</v>
      </c>
      <c r="AC138" s="36">
        <f t="shared" si="19"/>
        <v>493.44</v>
      </c>
      <c r="AD138" s="35">
        <f t="shared" si="23"/>
        <v>5140</v>
      </c>
      <c r="AE138" s="34">
        <f t="shared" si="21"/>
        <v>6168</v>
      </c>
      <c r="AM138" s="214"/>
      <c r="AN138" s="52">
        <v>68.75</v>
      </c>
      <c r="AO138" s="33">
        <v>5140</v>
      </c>
    </row>
    <row r="139" spans="1:41" ht="15" customHeight="1" x14ac:dyDescent="0.25">
      <c r="A139" s="59" t="s">
        <v>262</v>
      </c>
      <c r="B139" s="58" t="s">
        <v>266</v>
      </c>
      <c r="C139" s="60">
        <v>1000</v>
      </c>
      <c r="D139" s="60">
        <v>600</v>
      </c>
      <c r="E139" s="57">
        <v>90</v>
      </c>
      <c r="F139" s="55" t="s">
        <v>606</v>
      </c>
      <c r="G139" s="54" t="s">
        <v>607</v>
      </c>
      <c r="H139" s="53" t="s">
        <v>0</v>
      </c>
      <c r="I139" s="51" t="s">
        <v>3</v>
      </c>
      <c r="J139" s="50"/>
      <c r="K139" s="50"/>
      <c r="L139" s="231" t="s">
        <v>3</v>
      </c>
      <c r="M139" s="231"/>
      <c r="N139" s="49"/>
      <c r="O139" s="48">
        <v>5</v>
      </c>
      <c r="P139" s="45">
        <f t="shared" si="27"/>
        <v>3</v>
      </c>
      <c r="Q139" s="44">
        <f t="shared" si="28"/>
        <v>0.27</v>
      </c>
      <c r="R139" s="43">
        <f t="shared" si="29"/>
        <v>18.000900000000001</v>
      </c>
      <c r="S139" s="46"/>
      <c r="T139" s="45"/>
      <c r="U139" s="44"/>
      <c r="V139" s="45"/>
      <c r="W139" s="103" t="s">
        <v>34</v>
      </c>
      <c r="X139" s="41">
        <v>334</v>
      </c>
      <c r="Y139" s="40">
        <f t="shared" si="24"/>
        <v>1002</v>
      </c>
      <c r="Z139" s="39">
        <f t="shared" si="25"/>
        <v>90.18</v>
      </c>
      <c r="AA139" s="38">
        <f t="shared" si="26"/>
        <v>6012.3006000000005</v>
      </c>
      <c r="AB139" s="37">
        <f t="shared" si="22"/>
        <v>462.6</v>
      </c>
      <c r="AC139" s="36">
        <f t="shared" si="19"/>
        <v>555.12</v>
      </c>
      <c r="AD139" s="35">
        <f t="shared" si="23"/>
        <v>5140</v>
      </c>
      <c r="AE139" s="34">
        <f t="shared" si="21"/>
        <v>6168</v>
      </c>
      <c r="AM139" s="214"/>
      <c r="AN139" s="52">
        <v>66.67</v>
      </c>
      <c r="AO139" s="33">
        <v>5140</v>
      </c>
    </row>
    <row r="140" spans="1:41" ht="15" customHeight="1" x14ac:dyDescent="0.25">
      <c r="A140" s="59" t="s">
        <v>262</v>
      </c>
      <c r="B140" s="58" t="s">
        <v>266</v>
      </c>
      <c r="C140" s="60">
        <v>1000</v>
      </c>
      <c r="D140" s="60">
        <v>600</v>
      </c>
      <c r="E140" s="57">
        <v>100</v>
      </c>
      <c r="F140" s="55" t="s">
        <v>608</v>
      </c>
      <c r="G140" s="54" t="s">
        <v>609</v>
      </c>
      <c r="H140" s="53" t="s">
        <v>0</v>
      </c>
      <c r="I140" s="51" t="s">
        <v>3</v>
      </c>
      <c r="J140" s="50"/>
      <c r="K140" s="50"/>
      <c r="L140" s="231" t="s">
        <v>3</v>
      </c>
      <c r="M140" s="231"/>
      <c r="N140" s="49"/>
      <c r="O140" s="48">
        <v>5</v>
      </c>
      <c r="P140" s="45">
        <f t="shared" si="27"/>
        <v>3</v>
      </c>
      <c r="Q140" s="44">
        <f t="shared" si="28"/>
        <v>0.3</v>
      </c>
      <c r="R140" s="43">
        <f t="shared" si="29"/>
        <v>19.5</v>
      </c>
      <c r="S140" s="46"/>
      <c r="T140" s="45"/>
      <c r="U140" s="44"/>
      <c r="V140" s="45"/>
      <c r="W140" s="103" t="s">
        <v>34</v>
      </c>
      <c r="X140" s="41">
        <v>308</v>
      </c>
      <c r="Y140" s="40">
        <f t="shared" si="24"/>
        <v>924</v>
      </c>
      <c r="Z140" s="39">
        <f t="shared" si="25"/>
        <v>92.399999999999991</v>
      </c>
      <c r="AA140" s="38">
        <f t="shared" si="26"/>
        <v>6006</v>
      </c>
      <c r="AB140" s="37">
        <f t="shared" si="22"/>
        <v>514</v>
      </c>
      <c r="AC140" s="36">
        <f t="shared" si="19"/>
        <v>616.79999999999995</v>
      </c>
      <c r="AD140" s="35">
        <f t="shared" si="23"/>
        <v>5140</v>
      </c>
      <c r="AE140" s="34">
        <f t="shared" si="21"/>
        <v>6168</v>
      </c>
      <c r="AM140" s="214"/>
      <c r="AN140" s="52">
        <v>65</v>
      </c>
      <c r="AO140" s="33">
        <v>5140</v>
      </c>
    </row>
    <row r="141" spans="1:41" ht="15" customHeight="1" x14ac:dyDescent="0.25">
      <c r="A141" s="59" t="s">
        <v>262</v>
      </c>
      <c r="B141" s="58" t="s">
        <v>266</v>
      </c>
      <c r="C141" s="60">
        <v>1000</v>
      </c>
      <c r="D141" s="60">
        <v>600</v>
      </c>
      <c r="E141" s="57">
        <v>110</v>
      </c>
      <c r="F141" s="55" t="s">
        <v>610</v>
      </c>
      <c r="G141" s="54" t="s">
        <v>611</v>
      </c>
      <c r="H141" s="53" t="s">
        <v>0</v>
      </c>
      <c r="I141" s="51" t="s">
        <v>3</v>
      </c>
      <c r="J141" s="50"/>
      <c r="K141" s="50"/>
      <c r="L141" s="231" t="s">
        <v>3</v>
      </c>
      <c r="M141" s="231"/>
      <c r="N141" s="49"/>
      <c r="O141" s="48">
        <v>4</v>
      </c>
      <c r="P141" s="45">
        <f t="shared" si="27"/>
        <v>2.4</v>
      </c>
      <c r="Q141" s="44">
        <f t="shared" si="28"/>
        <v>0.26400000000000001</v>
      </c>
      <c r="R141" s="43">
        <f t="shared" si="29"/>
        <v>16.80096</v>
      </c>
      <c r="S141" s="46"/>
      <c r="T141" s="45"/>
      <c r="U141" s="44"/>
      <c r="V141" s="45"/>
      <c r="W141" s="103" t="s">
        <v>34</v>
      </c>
      <c r="X141" s="41">
        <v>358</v>
      </c>
      <c r="Y141" s="40">
        <f t="shared" si="24"/>
        <v>859.19999999999993</v>
      </c>
      <c r="Z141" s="39">
        <f t="shared" si="25"/>
        <v>94.512</v>
      </c>
      <c r="AA141" s="38">
        <f t="shared" si="26"/>
        <v>6014.7436799999996</v>
      </c>
      <c r="AB141" s="37">
        <f t="shared" si="22"/>
        <v>565.4</v>
      </c>
      <c r="AC141" s="36">
        <f t="shared" si="19"/>
        <v>678.48</v>
      </c>
      <c r="AD141" s="35">
        <f t="shared" si="23"/>
        <v>5140</v>
      </c>
      <c r="AE141" s="34">
        <f t="shared" si="21"/>
        <v>6168</v>
      </c>
      <c r="AM141" s="214"/>
      <c r="AN141" s="52">
        <v>63.64</v>
      </c>
      <c r="AO141" s="33">
        <v>5140</v>
      </c>
    </row>
    <row r="142" spans="1:41" ht="15" customHeight="1" x14ac:dyDescent="0.25">
      <c r="A142" s="59" t="s">
        <v>262</v>
      </c>
      <c r="B142" s="58" t="s">
        <v>266</v>
      </c>
      <c r="C142" s="60">
        <v>1000</v>
      </c>
      <c r="D142" s="60">
        <v>600</v>
      </c>
      <c r="E142" s="57">
        <v>120</v>
      </c>
      <c r="F142" s="55" t="s">
        <v>612</v>
      </c>
      <c r="G142" s="54" t="s">
        <v>613</v>
      </c>
      <c r="H142" s="53" t="s">
        <v>0</v>
      </c>
      <c r="I142" s="51" t="s">
        <v>3</v>
      </c>
      <c r="J142" s="50"/>
      <c r="K142" s="50"/>
      <c r="L142" s="231" t="s">
        <v>3</v>
      </c>
      <c r="M142" s="231"/>
      <c r="N142" s="49"/>
      <c r="O142" s="48">
        <v>4</v>
      </c>
      <c r="P142" s="45">
        <f t="shared" si="27"/>
        <v>2.4</v>
      </c>
      <c r="Q142" s="44">
        <f t="shared" si="28"/>
        <v>0.28799999999999998</v>
      </c>
      <c r="R142" s="43">
        <f t="shared" si="29"/>
        <v>18</v>
      </c>
      <c r="S142" s="46"/>
      <c r="T142" s="45"/>
      <c r="U142" s="44"/>
      <c r="V142" s="45"/>
      <c r="W142" s="103" t="s">
        <v>34</v>
      </c>
      <c r="X142" s="41">
        <v>334</v>
      </c>
      <c r="Y142" s="40">
        <f t="shared" si="24"/>
        <v>801.6</v>
      </c>
      <c r="Z142" s="39">
        <f t="shared" si="25"/>
        <v>96.191999999999993</v>
      </c>
      <c r="AA142" s="38">
        <f t="shared" si="26"/>
        <v>6012</v>
      </c>
      <c r="AB142" s="37">
        <f t="shared" si="22"/>
        <v>616.79999999999995</v>
      </c>
      <c r="AC142" s="36">
        <f t="shared" si="19"/>
        <v>740.16</v>
      </c>
      <c r="AD142" s="35">
        <f t="shared" si="23"/>
        <v>5140</v>
      </c>
      <c r="AE142" s="34">
        <f t="shared" si="21"/>
        <v>6168</v>
      </c>
      <c r="AM142" s="214"/>
      <c r="AN142" s="52">
        <v>62.5</v>
      </c>
      <c r="AO142" s="33">
        <v>5140</v>
      </c>
    </row>
    <row r="143" spans="1:41" ht="15" customHeight="1" x14ac:dyDescent="0.25">
      <c r="A143" s="59" t="s">
        <v>262</v>
      </c>
      <c r="B143" s="58" t="s">
        <v>266</v>
      </c>
      <c r="C143" s="60">
        <v>1000</v>
      </c>
      <c r="D143" s="60">
        <v>600</v>
      </c>
      <c r="E143" s="57">
        <v>130</v>
      </c>
      <c r="F143" s="55" t="s">
        <v>614</v>
      </c>
      <c r="G143" s="54" t="s">
        <v>615</v>
      </c>
      <c r="H143" s="53" t="s">
        <v>0</v>
      </c>
      <c r="I143" s="51" t="s">
        <v>3</v>
      </c>
      <c r="J143" s="50"/>
      <c r="K143" s="50"/>
      <c r="L143" s="231" t="s">
        <v>3</v>
      </c>
      <c r="M143" s="231"/>
      <c r="N143" s="49"/>
      <c r="O143" s="48">
        <v>4</v>
      </c>
      <c r="P143" s="45">
        <f t="shared" si="27"/>
        <v>2.4</v>
      </c>
      <c r="Q143" s="44">
        <f t="shared" si="28"/>
        <v>0.312</v>
      </c>
      <c r="R143" s="43">
        <f t="shared" si="29"/>
        <v>19.200479999999999</v>
      </c>
      <c r="S143" s="46"/>
      <c r="T143" s="45"/>
      <c r="U143" s="44"/>
      <c r="V143" s="45"/>
      <c r="W143" s="103" t="s">
        <v>34</v>
      </c>
      <c r="X143" s="41">
        <v>313</v>
      </c>
      <c r="Y143" s="40">
        <f t="shared" si="24"/>
        <v>751.19999999999993</v>
      </c>
      <c r="Z143" s="39">
        <f t="shared" si="25"/>
        <v>97.656000000000006</v>
      </c>
      <c r="AA143" s="38">
        <f t="shared" si="26"/>
        <v>6009.7502399999994</v>
      </c>
      <c r="AB143" s="37">
        <f t="shared" si="22"/>
        <v>668.2</v>
      </c>
      <c r="AC143" s="36">
        <f t="shared" si="19"/>
        <v>801.84</v>
      </c>
      <c r="AD143" s="35">
        <f t="shared" si="23"/>
        <v>5140</v>
      </c>
      <c r="AE143" s="34">
        <f t="shared" si="21"/>
        <v>6168</v>
      </c>
      <c r="AM143" s="214"/>
      <c r="AN143" s="52">
        <v>61.54</v>
      </c>
      <c r="AO143" s="33">
        <v>5140</v>
      </c>
    </row>
    <row r="144" spans="1:41" ht="15" customHeight="1" x14ac:dyDescent="0.25">
      <c r="A144" s="59" t="s">
        <v>262</v>
      </c>
      <c r="B144" s="58" t="s">
        <v>266</v>
      </c>
      <c r="C144" s="60">
        <v>1000</v>
      </c>
      <c r="D144" s="60">
        <v>600</v>
      </c>
      <c r="E144" s="57">
        <v>140</v>
      </c>
      <c r="F144" s="55" t="s">
        <v>616</v>
      </c>
      <c r="G144" s="54" t="s">
        <v>617</v>
      </c>
      <c r="H144" s="53" t="s">
        <v>0</v>
      </c>
      <c r="I144" s="51" t="s">
        <v>3</v>
      </c>
      <c r="J144" s="50"/>
      <c r="K144" s="50"/>
      <c r="L144" s="231" t="s">
        <v>3</v>
      </c>
      <c r="M144" s="231"/>
      <c r="N144" s="49"/>
      <c r="O144" s="48">
        <v>4</v>
      </c>
      <c r="P144" s="45">
        <f t="shared" si="27"/>
        <v>2.4</v>
      </c>
      <c r="Q144" s="44">
        <f t="shared" si="28"/>
        <v>0.33600000000000002</v>
      </c>
      <c r="R144" s="43">
        <f t="shared" si="29"/>
        <v>20.39856</v>
      </c>
      <c r="S144" s="46"/>
      <c r="T144" s="45"/>
      <c r="U144" s="44"/>
      <c r="V144" s="45"/>
      <c r="W144" s="103" t="s">
        <v>34</v>
      </c>
      <c r="X144" s="41">
        <v>295</v>
      </c>
      <c r="Y144" s="40">
        <f t="shared" si="24"/>
        <v>708</v>
      </c>
      <c r="Z144" s="39">
        <f t="shared" si="25"/>
        <v>99.12</v>
      </c>
      <c r="AA144" s="38">
        <f t="shared" si="26"/>
        <v>6017.5752000000002</v>
      </c>
      <c r="AB144" s="37">
        <f t="shared" si="22"/>
        <v>719.6</v>
      </c>
      <c r="AC144" s="36">
        <f t="shared" si="19"/>
        <v>863.52</v>
      </c>
      <c r="AD144" s="35">
        <f t="shared" si="23"/>
        <v>5140</v>
      </c>
      <c r="AE144" s="34">
        <f t="shared" si="21"/>
        <v>6168</v>
      </c>
      <c r="AM144" s="214"/>
      <c r="AN144" s="52">
        <v>60.71</v>
      </c>
      <c r="AO144" s="33">
        <v>5140</v>
      </c>
    </row>
    <row r="145" spans="1:41" ht="15" customHeight="1" x14ac:dyDescent="0.25">
      <c r="A145" s="59" t="s">
        <v>262</v>
      </c>
      <c r="B145" s="58" t="s">
        <v>266</v>
      </c>
      <c r="C145" s="60">
        <v>1000</v>
      </c>
      <c r="D145" s="60">
        <v>600</v>
      </c>
      <c r="E145" s="57">
        <v>150</v>
      </c>
      <c r="F145" s="55" t="s">
        <v>618</v>
      </c>
      <c r="G145" s="54" t="s">
        <v>619</v>
      </c>
      <c r="H145" s="53" t="s">
        <v>0</v>
      </c>
      <c r="I145" s="51" t="s">
        <v>3</v>
      </c>
      <c r="J145" s="50"/>
      <c r="K145" s="50"/>
      <c r="L145" s="231" t="s">
        <v>3</v>
      </c>
      <c r="M145" s="231"/>
      <c r="N145" s="49"/>
      <c r="O145" s="48">
        <v>3</v>
      </c>
      <c r="P145" s="45">
        <f t="shared" si="27"/>
        <v>1.8</v>
      </c>
      <c r="Q145" s="44">
        <f t="shared" si="28"/>
        <v>0.27</v>
      </c>
      <c r="R145" s="43">
        <f t="shared" si="29"/>
        <v>16.200000000000003</v>
      </c>
      <c r="S145" s="46"/>
      <c r="T145" s="45"/>
      <c r="U145" s="44"/>
      <c r="V145" s="45"/>
      <c r="W145" s="103" t="s">
        <v>34</v>
      </c>
      <c r="X145" s="41">
        <v>371</v>
      </c>
      <c r="Y145" s="40">
        <f t="shared" si="24"/>
        <v>667.80000000000007</v>
      </c>
      <c r="Z145" s="39">
        <f t="shared" si="25"/>
        <v>100.17</v>
      </c>
      <c r="AA145" s="38">
        <f t="shared" si="26"/>
        <v>6010.2000000000007</v>
      </c>
      <c r="AB145" s="37">
        <f t="shared" si="22"/>
        <v>771</v>
      </c>
      <c r="AC145" s="36">
        <f t="shared" si="19"/>
        <v>925.2</v>
      </c>
      <c r="AD145" s="35">
        <f t="shared" si="23"/>
        <v>5140</v>
      </c>
      <c r="AE145" s="34">
        <f t="shared" si="21"/>
        <v>6168</v>
      </c>
      <c r="AM145" s="214"/>
      <c r="AN145" s="52">
        <v>60</v>
      </c>
      <c r="AO145" s="33">
        <v>5140</v>
      </c>
    </row>
    <row r="146" spans="1:41" ht="15" customHeight="1" x14ac:dyDescent="0.25">
      <c r="A146" s="59" t="s">
        <v>262</v>
      </c>
      <c r="B146" s="58" t="s">
        <v>266</v>
      </c>
      <c r="C146" s="60">
        <v>1000</v>
      </c>
      <c r="D146" s="60">
        <v>600</v>
      </c>
      <c r="E146" s="57">
        <v>160</v>
      </c>
      <c r="F146" s="288" t="s">
        <v>620</v>
      </c>
      <c r="G146" s="54" t="s">
        <v>621</v>
      </c>
      <c r="H146" s="53" t="s">
        <v>0</v>
      </c>
      <c r="I146" s="51" t="s">
        <v>3</v>
      </c>
      <c r="J146" s="50"/>
      <c r="K146" s="50"/>
      <c r="L146" s="231" t="s">
        <v>3</v>
      </c>
      <c r="M146" s="231"/>
      <c r="N146" s="49"/>
      <c r="O146" s="48">
        <v>3</v>
      </c>
      <c r="P146" s="45">
        <f t="shared" si="27"/>
        <v>1.8</v>
      </c>
      <c r="Q146" s="44">
        <f t="shared" si="28"/>
        <v>0.28799999999999998</v>
      </c>
      <c r="R146" s="43">
        <f t="shared" si="29"/>
        <v>17.10144</v>
      </c>
      <c r="S146" s="46"/>
      <c r="T146" s="45"/>
      <c r="U146" s="44"/>
      <c r="V146" s="45"/>
      <c r="W146" s="103" t="s">
        <v>34</v>
      </c>
      <c r="X146" s="41">
        <v>351</v>
      </c>
      <c r="Y146" s="40">
        <f t="shared" si="24"/>
        <v>631.80000000000007</v>
      </c>
      <c r="Z146" s="39">
        <f t="shared" si="25"/>
        <v>101.08799999999999</v>
      </c>
      <c r="AA146" s="38">
        <f t="shared" si="26"/>
        <v>6002.6054400000003</v>
      </c>
      <c r="AB146" s="37">
        <f t="shared" si="22"/>
        <v>822.4</v>
      </c>
      <c r="AC146" s="36">
        <f t="shared" si="19"/>
        <v>986.88</v>
      </c>
      <c r="AD146" s="35">
        <f t="shared" si="23"/>
        <v>5140</v>
      </c>
      <c r="AE146" s="34">
        <f t="shared" si="21"/>
        <v>6168</v>
      </c>
      <c r="AM146" s="214"/>
      <c r="AN146" s="52">
        <v>59.38</v>
      </c>
      <c r="AO146" s="33">
        <v>5140</v>
      </c>
    </row>
    <row r="147" spans="1:41" ht="15" customHeight="1" x14ac:dyDescent="0.25">
      <c r="A147" s="59" t="s">
        <v>262</v>
      </c>
      <c r="B147" s="58" t="s">
        <v>266</v>
      </c>
      <c r="C147" s="60">
        <v>1000</v>
      </c>
      <c r="D147" s="60">
        <v>600</v>
      </c>
      <c r="E147" s="57">
        <v>170</v>
      </c>
      <c r="F147" s="288" t="s">
        <v>620</v>
      </c>
      <c r="G147" s="54" t="s">
        <v>622</v>
      </c>
      <c r="H147" s="53" t="s">
        <v>0</v>
      </c>
      <c r="I147" s="51" t="s">
        <v>3</v>
      </c>
      <c r="J147" s="50"/>
      <c r="K147" s="50"/>
      <c r="L147" s="231" t="s">
        <v>3</v>
      </c>
      <c r="M147" s="231"/>
      <c r="N147" s="49"/>
      <c r="O147" s="48">
        <v>3</v>
      </c>
      <c r="P147" s="45">
        <f t="shared" si="27"/>
        <v>1.8</v>
      </c>
      <c r="Q147" s="44">
        <f t="shared" si="28"/>
        <v>0.30599999999999999</v>
      </c>
      <c r="R147" s="43">
        <f t="shared" si="29"/>
        <v>17.998919999999998</v>
      </c>
      <c r="S147" s="46"/>
      <c r="T147" s="45"/>
      <c r="U147" s="44"/>
      <c r="V147" s="45"/>
      <c r="W147" s="103" t="s">
        <v>34</v>
      </c>
      <c r="X147" s="41">
        <v>334</v>
      </c>
      <c r="Y147" s="40">
        <f t="shared" si="24"/>
        <v>601.20000000000005</v>
      </c>
      <c r="Z147" s="39">
        <f t="shared" si="25"/>
        <v>102.20399999999999</v>
      </c>
      <c r="AA147" s="38">
        <f t="shared" si="26"/>
        <v>6011.6392799999994</v>
      </c>
      <c r="AB147" s="37">
        <f t="shared" si="22"/>
        <v>873.8</v>
      </c>
      <c r="AC147" s="36">
        <f t="shared" si="19"/>
        <v>1048.56</v>
      </c>
      <c r="AD147" s="35">
        <f t="shared" si="23"/>
        <v>5140</v>
      </c>
      <c r="AE147" s="34">
        <f t="shared" si="21"/>
        <v>6168</v>
      </c>
      <c r="AM147" s="214"/>
      <c r="AN147" s="52">
        <v>58.82</v>
      </c>
      <c r="AO147" s="33">
        <v>5140</v>
      </c>
    </row>
    <row r="148" spans="1:41" ht="15" customHeight="1" x14ac:dyDescent="0.25">
      <c r="A148" s="59" t="s">
        <v>262</v>
      </c>
      <c r="B148" s="58" t="s">
        <v>266</v>
      </c>
      <c r="C148" s="60">
        <v>1000</v>
      </c>
      <c r="D148" s="60">
        <v>600</v>
      </c>
      <c r="E148" s="57">
        <v>180</v>
      </c>
      <c r="F148" s="55" t="s">
        <v>623</v>
      </c>
      <c r="G148" s="54" t="s">
        <v>624</v>
      </c>
      <c r="H148" s="53" t="s">
        <v>0</v>
      </c>
      <c r="I148" s="51" t="s">
        <v>3</v>
      </c>
      <c r="J148" s="50"/>
      <c r="K148" s="50"/>
      <c r="L148" s="231" t="s">
        <v>3</v>
      </c>
      <c r="M148" s="231"/>
      <c r="N148" s="49"/>
      <c r="O148" s="48">
        <v>3</v>
      </c>
      <c r="P148" s="45">
        <f t="shared" si="27"/>
        <v>1.8</v>
      </c>
      <c r="Q148" s="44">
        <f t="shared" si="28"/>
        <v>0.32400000000000001</v>
      </c>
      <c r="R148" s="43">
        <f t="shared" si="29"/>
        <v>18.89892</v>
      </c>
      <c r="S148" s="46"/>
      <c r="T148" s="45"/>
      <c r="U148" s="44"/>
      <c r="V148" s="45"/>
      <c r="W148" s="103" t="s">
        <v>34</v>
      </c>
      <c r="X148" s="41">
        <v>318</v>
      </c>
      <c r="Y148" s="40">
        <f t="shared" si="24"/>
        <v>572.4</v>
      </c>
      <c r="Z148" s="39">
        <f t="shared" si="25"/>
        <v>103.032</v>
      </c>
      <c r="AA148" s="38">
        <f t="shared" si="26"/>
        <v>6009.8565600000002</v>
      </c>
      <c r="AB148" s="37">
        <f t="shared" si="22"/>
        <v>925.2</v>
      </c>
      <c r="AC148" s="36">
        <f t="shared" si="19"/>
        <v>1110.24</v>
      </c>
      <c r="AD148" s="35">
        <f t="shared" si="23"/>
        <v>5140</v>
      </c>
      <c r="AE148" s="34">
        <f t="shared" si="21"/>
        <v>6168</v>
      </c>
      <c r="AM148" s="214"/>
      <c r="AN148" s="52">
        <v>58.33</v>
      </c>
      <c r="AO148" s="33">
        <v>5140</v>
      </c>
    </row>
    <row r="149" spans="1:41" ht="15" customHeight="1" x14ac:dyDescent="0.25">
      <c r="A149" s="59" t="s">
        <v>262</v>
      </c>
      <c r="B149" s="58" t="s">
        <v>266</v>
      </c>
      <c r="C149" s="60">
        <v>1000</v>
      </c>
      <c r="D149" s="60">
        <v>600</v>
      </c>
      <c r="E149" s="57">
        <v>190</v>
      </c>
      <c r="F149" s="55" t="s">
        <v>625</v>
      </c>
      <c r="G149" s="54" t="s">
        <v>626</v>
      </c>
      <c r="H149" s="53" t="s">
        <v>0</v>
      </c>
      <c r="I149" s="51" t="s">
        <v>3</v>
      </c>
      <c r="J149" s="50"/>
      <c r="K149" s="50"/>
      <c r="L149" s="231" t="s">
        <v>3</v>
      </c>
      <c r="M149" s="231"/>
      <c r="N149" s="49"/>
      <c r="O149" s="48">
        <v>3</v>
      </c>
      <c r="P149" s="45">
        <f t="shared" si="27"/>
        <v>1.8</v>
      </c>
      <c r="Q149" s="44">
        <f t="shared" si="28"/>
        <v>0.34200000000000003</v>
      </c>
      <c r="R149" s="43">
        <f t="shared" si="29"/>
        <v>19.798380000000002</v>
      </c>
      <c r="S149" s="46"/>
      <c r="T149" s="45"/>
      <c r="U149" s="44"/>
      <c r="V149" s="45"/>
      <c r="W149" s="103" t="s">
        <v>34</v>
      </c>
      <c r="X149" s="41">
        <v>304</v>
      </c>
      <c r="Y149" s="40">
        <f t="shared" si="24"/>
        <v>547.20000000000005</v>
      </c>
      <c r="Z149" s="39">
        <f t="shared" si="25"/>
        <v>103.968</v>
      </c>
      <c r="AA149" s="38">
        <f t="shared" si="26"/>
        <v>6018.7075200000008</v>
      </c>
      <c r="AB149" s="37">
        <f t="shared" si="22"/>
        <v>976.6</v>
      </c>
      <c r="AC149" s="36">
        <f t="shared" ref="AC149:AC207" si="30">ROUND(AB149*1.2,2)</f>
        <v>1171.92</v>
      </c>
      <c r="AD149" s="35">
        <f t="shared" si="23"/>
        <v>5140</v>
      </c>
      <c r="AE149" s="34">
        <f t="shared" ref="AE149:AE207" si="31">ROUND(AD149*1.2,2)</f>
        <v>6168</v>
      </c>
      <c r="AM149" s="214"/>
      <c r="AN149" s="52">
        <v>57.89</v>
      </c>
      <c r="AO149" s="33">
        <v>5140</v>
      </c>
    </row>
    <row r="150" spans="1:41" ht="15" customHeight="1" thickBot="1" x14ac:dyDescent="0.3">
      <c r="A150" s="194" t="s">
        <v>262</v>
      </c>
      <c r="B150" s="195" t="s">
        <v>266</v>
      </c>
      <c r="C150" s="196">
        <v>1000</v>
      </c>
      <c r="D150" s="196">
        <v>600</v>
      </c>
      <c r="E150" s="136">
        <v>200</v>
      </c>
      <c r="F150" s="289" t="s">
        <v>620</v>
      </c>
      <c r="G150" s="197" t="s">
        <v>627</v>
      </c>
      <c r="H150" s="198" t="s">
        <v>0</v>
      </c>
      <c r="I150" s="139" t="s">
        <v>3</v>
      </c>
      <c r="J150" s="140"/>
      <c r="K150" s="140"/>
      <c r="L150" s="235" t="s">
        <v>3</v>
      </c>
      <c r="M150" s="235"/>
      <c r="N150" s="141"/>
      <c r="O150" s="142">
        <v>3</v>
      </c>
      <c r="P150" s="143">
        <f t="shared" si="27"/>
        <v>1.8</v>
      </c>
      <c r="Q150" s="199">
        <f t="shared" si="28"/>
        <v>0.36</v>
      </c>
      <c r="R150" s="144">
        <f t="shared" si="29"/>
        <v>20.7</v>
      </c>
      <c r="S150" s="221"/>
      <c r="T150" s="143"/>
      <c r="U150" s="199"/>
      <c r="V150" s="143"/>
      <c r="W150" s="220" t="s">
        <v>34</v>
      </c>
      <c r="X150" s="201">
        <v>290</v>
      </c>
      <c r="Y150" s="202">
        <f t="shared" si="24"/>
        <v>522</v>
      </c>
      <c r="Z150" s="203">
        <f t="shared" si="25"/>
        <v>104.39999999999999</v>
      </c>
      <c r="AA150" s="204">
        <f t="shared" si="26"/>
        <v>6003</v>
      </c>
      <c r="AB150" s="205">
        <f t="shared" si="22"/>
        <v>1028</v>
      </c>
      <c r="AC150" s="206">
        <f t="shared" si="30"/>
        <v>1233.5999999999999</v>
      </c>
      <c r="AD150" s="207">
        <f t="shared" si="23"/>
        <v>5140</v>
      </c>
      <c r="AE150" s="208">
        <f t="shared" si="31"/>
        <v>6168</v>
      </c>
      <c r="AM150" s="214"/>
      <c r="AN150" s="52">
        <v>57.5</v>
      </c>
      <c r="AO150" s="33">
        <v>5140</v>
      </c>
    </row>
    <row r="151" spans="1:41" ht="15" customHeight="1" x14ac:dyDescent="0.25">
      <c r="A151" s="85" t="s">
        <v>267</v>
      </c>
      <c r="B151" s="83" t="s">
        <v>268</v>
      </c>
      <c r="C151" s="84">
        <v>1000</v>
      </c>
      <c r="D151" s="84">
        <v>600</v>
      </c>
      <c r="E151" s="84">
        <v>25</v>
      </c>
      <c r="F151" s="82" t="s">
        <v>628</v>
      </c>
      <c r="G151" s="81" t="s">
        <v>629</v>
      </c>
      <c r="H151" s="80" t="s">
        <v>0</v>
      </c>
      <c r="I151" s="79" t="s">
        <v>3</v>
      </c>
      <c r="J151" s="78"/>
      <c r="K151" s="78"/>
      <c r="L151" s="230"/>
      <c r="M151" s="230"/>
      <c r="N151" s="77"/>
      <c r="O151" s="76">
        <v>8</v>
      </c>
      <c r="P151" s="73">
        <f t="shared" si="27"/>
        <v>4.8</v>
      </c>
      <c r="Q151" s="72">
        <f t="shared" si="28"/>
        <v>0.12</v>
      </c>
      <c r="R151" s="71">
        <f t="shared" si="29"/>
        <v>19.8</v>
      </c>
      <c r="S151" s="74"/>
      <c r="T151" s="73"/>
      <c r="U151" s="72"/>
      <c r="V151" s="73"/>
      <c r="W151" s="70" t="s">
        <v>1</v>
      </c>
      <c r="X151" s="69">
        <v>1</v>
      </c>
      <c r="Y151" s="68">
        <f t="shared" si="24"/>
        <v>4.8</v>
      </c>
      <c r="Z151" s="67">
        <f t="shared" si="25"/>
        <v>0.12</v>
      </c>
      <c r="AA151" s="66">
        <f t="shared" si="26"/>
        <v>19.8</v>
      </c>
      <c r="AB151" s="65">
        <f t="shared" si="22"/>
        <v>341.5</v>
      </c>
      <c r="AC151" s="64">
        <f t="shared" si="30"/>
        <v>409.8</v>
      </c>
      <c r="AD151" s="63">
        <f t="shared" si="23"/>
        <v>13660</v>
      </c>
      <c r="AE151" s="62">
        <f t="shared" si="31"/>
        <v>16392</v>
      </c>
      <c r="AM151" s="214"/>
      <c r="AN151" s="52">
        <v>165</v>
      </c>
      <c r="AO151" s="33">
        <v>13660</v>
      </c>
    </row>
    <row r="152" spans="1:41" ht="15" customHeight="1" x14ac:dyDescent="0.25">
      <c r="A152" s="59" t="s">
        <v>267</v>
      </c>
      <c r="B152" s="58" t="s">
        <v>268</v>
      </c>
      <c r="C152" s="60">
        <v>1000</v>
      </c>
      <c r="D152" s="60">
        <v>600</v>
      </c>
      <c r="E152" s="57">
        <v>30</v>
      </c>
      <c r="F152" s="55" t="s">
        <v>630</v>
      </c>
      <c r="G152" s="54" t="s">
        <v>631</v>
      </c>
      <c r="H152" s="53" t="s">
        <v>0</v>
      </c>
      <c r="I152" s="51" t="s">
        <v>3</v>
      </c>
      <c r="J152" s="50"/>
      <c r="K152" s="50"/>
      <c r="L152" s="231"/>
      <c r="M152" s="231"/>
      <c r="N152" s="49"/>
      <c r="O152" s="48">
        <v>8</v>
      </c>
      <c r="P152" s="45">
        <f t="shared" si="27"/>
        <v>4.8</v>
      </c>
      <c r="Q152" s="44">
        <f t="shared" si="28"/>
        <v>0.14399999999999999</v>
      </c>
      <c r="R152" s="43">
        <f t="shared" si="29"/>
        <v>23.759999999999998</v>
      </c>
      <c r="S152" s="46"/>
      <c r="T152" s="45"/>
      <c r="U152" s="44"/>
      <c r="V152" s="45"/>
      <c r="W152" s="42" t="s">
        <v>1</v>
      </c>
      <c r="X152" s="41">
        <v>1</v>
      </c>
      <c r="Y152" s="40">
        <f t="shared" si="24"/>
        <v>4.8</v>
      </c>
      <c r="Z152" s="39">
        <f t="shared" si="25"/>
        <v>0.14399999999999999</v>
      </c>
      <c r="AA152" s="38">
        <f t="shared" si="26"/>
        <v>23.759999999999998</v>
      </c>
      <c r="AB152" s="37">
        <f t="shared" si="22"/>
        <v>409.8</v>
      </c>
      <c r="AC152" s="36">
        <f t="shared" si="30"/>
        <v>491.76</v>
      </c>
      <c r="AD152" s="35">
        <f t="shared" si="23"/>
        <v>13660</v>
      </c>
      <c r="AE152" s="34">
        <f t="shared" si="31"/>
        <v>16392</v>
      </c>
      <c r="AM152" s="214"/>
      <c r="AN152" s="52">
        <v>165</v>
      </c>
      <c r="AO152" s="33">
        <v>13660</v>
      </c>
    </row>
    <row r="153" spans="1:41" ht="15" customHeight="1" x14ac:dyDescent="0.25">
      <c r="A153" s="59" t="s">
        <v>267</v>
      </c>
      <c r="B153" s="58" t="s">
        <v>268</v>
      </c>
      <c r="C153" s="60">
        <v>1000</v>
      </c>
      <c r="D153" s="60">
        <v>600</v>
      </c>
      <c r="E153" s="57">
        <v>35</v>
      </c>
      <c r="F153" s="55" t="s">
        <v>632</v>
      </c>
      <c r="G153" s="54" t="s">
        <v>633</v>
      </c>
      <c r="H153" s="53" t="s">
        <v>0</v>
      </c>
      <c r="I153" s="51" t="s">
        <v>3</v>
      </c>
      <c r="J153" s="50"/>
      <c r="K153" s="50"/>
      <c r="L153" s="231"/>
      <c r="M153" s="231"/>
      <c r="N153" s="49"/>
      <c r="O153" s="48">
        <v>6</v>
      </c>
      <c r="P153" s="45">
        <f t="shared" si="27"/>
        <v>3.6</v>
      </c>
      <c r="Q153" s="44">
        <f t="shared" si="28"/>
        <v>0.126</v>
      </c>
      <c r="R153" s="43">
        <f t="shared" si="29"/>
        <v>20.79</v>
      </c>
      <c r="S153" s="46"/>
      <c r="T153" s="45"/>
      <c r="U153" s="44"/>
      <c r="V153" s="45"/>
      <c r="W153" s="103" t="s">
        <v>34</v>
      </c>
      <c r="X153" s="41">
        <v>289</v>
      </c>
      <c r="Y153" s="40">
        <f t="shared" si="24"/>
        <v>1040.4000000000001</v>
      </c>
      <c r="Z153" s="39">
        <f t="shared" si="25"/>
        <v>36.414000000000001</v>
      </c>
      <c r="AA153" s="38">
        <f t="shared" si="26"/>
        <v>6008.3099999999995</v>
      </c>
      <c r="AB153" s="37">
        <f t="shared" si="22"/>
        <v>492.8</v>
      </c>
      <c r="AC153" s="36">
        <f t="shared" si="30"/>
        <v>591.36</v>
      </c>
      <c r="AD153" s="35">
        <f t="shared" si="23"/>
        <v>14080</v>
      </c>
      <c r="AE153" s="34">
        <f t="shared" si="31"/>
        <v>16896</v>
      </c>
      <c r="AM153" s="214"/>
      <c r="AN153" s="52">
        <v>165</v>
      </c>
      <c r="AO153" s="33">
        <v>14080</v>
      </c>
    </row>
    <row r="154" spans="1:41" ht="15" customHeight="1" x14ac:dyDescent="0.25">
      <c r="A154" s="59" t="s">
        <v>267</v>
      </c>
      <c r="B154" s="58" t="s">
        <v>268</v>
      </c>
      <c r="C154" s="60">
        <v>1000</v>
      </c>
      <c r="D154" s="60">
        <v>600</v>
      </c>
      <c r="E154" s="57">
        <v>40</v>
      </c>
      <c r="F154" s="55" t="s">
        <v>634</v>
      </c>
      <c r="G154" s="54" t="s">
        <v>635</v>
      </c>
      <c r="H154" s="53" t="s">
        <v>0</v>
      </c>
      <c r="I154" s="51" t="s">
        <v>3</v>
      </c>
      <c r="J154" s="50"/>
      <c r="K154" s="50"/>
      <c r="L154" s="231"/>
      <c r="M154" s="231"/>
      <c r="N154" s="49"/>
      <c r="O154" s="48">
        <v>6</v>
      </c>
      <c r="P154" s="45">
        <f t="shared" si="27"/>
        <v>3.6</v>
      </c>
      <c r="Q154" s="44">
        <f t="shared" si="28"/>
        <v>0.14399999999999999</v>
      </c>
      <c r="R154" s="43">
        <f t="shared" si="29"/>
        <v>23.759999999999998</v>
      </c>
      <c r="S154" s="46"/>
      <c r="T154" s="45"/>
      <c r="U154" s="44"/>
      <c r="V154" s="45"/>
      <c r="W154" s="105" t="s">
        <v>35</v>
      </c>
      <c r="X154" s="41">
        <v>190</v>
      </c>
      <c r="Y154" s="40">
        <f t="shared" si="24"/>
        <v>684</v>
      </c>
      <c r="Z154" s="39">
        <f t="shared" si="25"/>
        <v>27.36</v>
      </c>
      <c r="AA154" s="38">
        <f t="shared" si="26"/>
        <v>4514.3999999999996</v>
      </c>
      <c r="AB154" s="37">
        <f t="shared" si="22"/>
        <v>557.6</v>
      </c>
      <c r="AC154" s="36">
        <f t="shared" si="30"/>
        <v>669.12</v>
      </c>
      <c r="AD154" s="35">
        <f t="shared" si="23"/>
        <v>13940</v>
      </c>
      <c r="AE154" s="34">
        <f t="shared" si="31"/>
        <v>16728</v>
      </c>
      <c r="AM154" s="214"/>
      <c r="AN154" s="52">
        <v>165</v>
      </c>
      <c r="AO154" s="33">
        <v>13940</v>
      </c>
    </row>
    <row r="155" spans="1:41" ht="15" customHeight="1" x14ac:dyDescent="0.25">
      <c r="A155" s="59" t="s">
        <v>267</v>
      </c>
      <c r="B155" s="58" t="s">
        <v>268</v>
      </c>
      <c r="C155" s="60">
        <v>1000</v>
      </c>
      <c r="D155" s="60">
        <v>600</v>
      </c>
      <c r="E155" s="57">
        <v>50</v>
      </c>
      <c r="F155" s="55" t="s">
        <v>636</v>
      </c>
      <c r="G155" s="54" t="s">
        <v>637</v>
      </c>
      <c r="H155" s="53" t="s">
        <v>0</v>
      </c>
      <c r="I155" s="51" t="s">
        <v>3</v>
      </c>
      <c r="J155" s="50"/>
      <c r="K155" s="50"/>
      <c r="L155" s="231"/>
      <c r="M155" s="231"/>
      <c r="N155" s="49"/>
      <c r="O155" s="48">
        <v>4</v>
      </c>
      <c r="P155" s="45">
        <f t="shared" si="27"/>
        <v>2.4</v>
      </c>
      <c r="Q155" s="44">
        <f t="shared" si="28"/>
        <v>0.12</v>
      </c>
      <c r="R155" s="43">
        <f t="shared" si="29"/>
        <v>19.8</v>
      </c>
      <c r="S155" s="46"/>
      <c r="T155" s="45"/>
      <c r="U155" s="44"/>
      <c r="V155" s="45"/>
      <c r="W155" s="42" t="s">
        <v>1</v>
      </c>
      <c r="X155" s="41">
        <v>1</v>
      </c>
      <c r="Y155" s="40">
        <f t="shared" si="24"/>
        <v>2.4</v>
      </c>
      <c r="Z155" s="39">
        <f t="shared" si="25"/>
        <v>0.12</v>
      </c>
      <c r="AA155" s="38">
        <f t="shared" si="26"/>
        <v>19.8</v>
      </c>
      <c r="AB155" s="37">
        <f t="shared" ref="AB155:AB207" si="32">ROUND(AD155*E155/1000,2)</f>
        <v>683</v>
      </c>
      <c r="AC155" s="36">
        <f t="shared" si="30"/>
        <v>819.6</v>
      </c>
      <c r="AD155" s="35">
        <f t="shared" ref="AD155:AD207" si="33">ROUND(AO155*(1-$AE$15),2)</f>
        <v>13660</v>
      </c>
      <c r="AE155" s="34">
        <f t="shared" si="31"/>
        <v>16392</v>
      </c>
      <c r="AM155" s="214"/>
      <c r="AN155" s="52">
        <v>165</v>
      </c>
      <c r="AO155" s="33">
        <v>13660</v>
      </c>
    </row>
    <row r="156" spans="1:41" ht="15" customHeight="1" x14ac:dyDescent="0.25">
      <c r="A156" s="59" t="s">
        <v>267</v>
      </c>
      <c r="B156" s="58" t="s">
        <v>268</v>
      </c>
      <c r="C156" s="60">
        <v>1000</v>
      </c>
      <c r="D156" s="60">
        <v>600</v>
      </c>
      <c r="E156" s="57">
        <v>60</v>
      </c>
      <c r="F156" s="55" t="s">
        <v>638</v>
      </c>
      <c r="G156" s="54" t="s">
        <v>639</v>
      </c>
      <c r="H156" s="53" t="s">
        <v>0</v>
      </c>
      <c r="I156" s="51" t="s">
        <v>3</v>
      </c>
      <c r="J156" s="50"/>
      <c r="K156" s="50"/>
      <c r="L156" s="231"/>
      <c r="M156" s="231"/>
      <c r="N156" s="49"/>
      <c r="O156" s="48">
        <v>4</v>
      </c>
      <c r="P156" s="45">
        <f t="shared" si="27"/>
        <v>2.4</v>
      </c>
      <c r="Q156" s="44">
        <f t="shared" si="28"/>
        <v>0.14399999999999999</v>
      </c>
      <c r="R156" s="43">
        <f t="shared" si="29"/>
        <v>23.759999999999998</v>
      </c>
      <c r="S156" s="46"/>
      <c r="T156" s="45"/>
      <c r="U156" s="44"/>
      <c r="V156" s="45"/>
      <c r="W156" s="103" t="s">
        <v>34</v>
      </c>
      <c r="X156" s="41">
        <v>253</v>
      </c>
      <c r="Y156" s="40">
        <f t="shared" si="24"/>
        <v>607.19999999999993</v>
      </c>
      <c r="Z156" s="39">
        <f t="shared" si="25"/>
        <v>36.431999999999995</v>
      </c>
      <c r="AA156" s="38">
        <f t="shared" si="26"/>
        <v>6011.28</v>
      </c>
      <c r="AB156" s="37">
        <f t="shared" si="32"/>
        <v>844.8</v>
      </c>
      <c r="AC156" s="36">
        <f t="shared" si="30"/>
        <v>1013.76</v>
      </c>
      <c r="AD156" s="35">
        <f t="shared" si="33"/>
        <v>14080</v>
      </c>
      <c r="AE156" s="34">
        <f t="shared" si="31"/>
        <v>16896</v>
      </c>
      <c r="AM156" s="214"/>
      <c r="AN156" s="52">
        <v>165</v>
      </c>
      <c r="AO156" s="33">
        <v>14080</v>
      </c>
    </row>
    <row r="157" spans="1:41" ht="15" customHeight="1" x14ac:dyDescent="0.25">
      <c r="A157" s="59" t="s">
        <v>267</v>
      </c>
      <c r="B157" s="58" t="s">
        <v>268</v>
      </c>
      <c r="C157" s="60">
        <v>1000</v>
      </c>
      <c r="D157" s="60">
        <v>600</v>
      </c>
      <c r="E157" s="57">
        <v>70</v>
      </c>
      <c r="F157" s="55" t="s">
        <v>640</v>
      </c>
      <c r="G157" s="54" t="s">
        <v>641</v>
      </c>
      <c r="H157" s="53" t="s">
        <v>0</v>
      </c>
      <c r="I157" s="51" t="s">
        <v>3</v>
      </c>
      <c r="J157" s="50"/>
      <c r="K157" s="50"/>
      <c r="L157" s="231"/>
      <c r="M157" s="231"/>
      <c r="N157" s="49"/>
      <c r="O157" s="48">
        <v>2</v>
      </c>
      <c r="P157" s="45">
        <f t="shared" si="27"/>
        <v>1.2</v>
      </c>
      <c r="Q157" s="44">
        <f t="shared" si="28"/>
        <v>8.4000000000000005E-2</v>
      </c>
      <c r="R157" s="43">
        <f t="shared" si="29"/>
        <v>13.860000000000001</v>
      </c>
      <c r="S157" s="46"/>
      <c r="T157" s="45"/>
      <c r="U157" s="44"/>
      <c r="V157" s="45"/>
      <c r="W157" s="103" t="s">
        <v>34</v>
      </c>
      <c r="X157" s="41">
        <v>433</v>
      </c>
      <c r="Y157" s="40">
        <f t="shared" si="24"/>
        <v>519.6</v>
      </c>
      <c r="Z157" s="39">
        <f t="shared" si="25"/>
        <v>36.372</v>
      </c>
      <c r="AA157" s="38">
        <f t="shared" si="26"/>
        <v>6001.38</v>
      </c>
      <c r="AB157" s="37">
        <f t="shared" si="32"/>
        <v>985.6</v>
      </c>
      <c r="AC157" s="36">
        <f t="shared" si="30"/>
        <v>1182.72</v>
      </c>
      <c r="AD157" s="35">
        <f t="shared" si="33"/>
        <v>14080</v>
      </c>
      <c r="AE157" s="34">
        <f t="shared" si="31"/>
        <v>16896</v>
      </c>
      <c r="AM157" s="214"/>
      <c r="AN157" s="52">
        <v>165</v>
      </c>
      <c r="AO157" s="33">
        <v>14080</v>
      </c>
    </row>
    <row r="158" spans="1:41" ht="15" customHeight="1" x14ac:dyDescent="0.25">
      <c r="A158" s="59" t="s">
        <v>267</v>
      </c>
      <c r="B158" s="58" t="s">
        <v>268</v>
      </c>
      <c r="C158" s="60">
        <v>1000</v>
      </c>
      <c r="D158" s="60">
        <v>600</v>
      </c>
      <c r="E158" s="57">
        <v>80</v>
      </c>
      <c r="F158" s="55" t="s">
        <v>642</v>
      </c>
      <c r="G158" s="54" t="s">
        <v>643</v>
      </c>
      <c r="H158" s="53" t="s">
        <v>0</v>
      </c>
      <c r="I158" s="51" t="s">
        <v>3</v>
      </c>
      <c r="J158" s="50"/>
      <c r="K158" s="50"/>
      <c r="L158" s="231"/>
      <c r="M158" s="231"/>
      <c r="N158" s="49"/>
      <c r="O158" s="48">
        <v>2</v>
      </c>
      <c r="P158" s="45">
        <f t="shared" si="27"/>
        <v>1.2</v>
      </c>
      <c r="Q158" s="44">
        <f t="shared" si="28"/>
        <v>9.6000000000000002E-2</v>
      </c>
      <c r="R158" s="43">
        <f t="shared" si="29"/>
        <v>15.84</v>
      </c>
      <c r="S158" s="46"/>
      <c r="T158" s="45"/>
      <c r="U158" s="44"/>
      <c r="V158" s="45"/>
      <c r="W158" s="103" t="s">
        <v>34</v>
      </c>
      <c r="X158" s="41">
        <v>379</v>
      </c>
      <c r="Y158" s="40">
        <f t="shared" ref="Y158:Y172" si="34">IF($H158="пач./пал.",$X158*T158,$X158*P158)</f>
        <v>454.8</v>
      </c>
      <c r="Z158" s="39">
        <f t="shared" ref="Z158:Z172" si="35">IF($H158="пач./пал.",$X158*U158,$X158*Q158)</f>
        <v>36.384</v>
      </c>
      <c r="AA158" s="38">
        <f t="shared" ref="AA158:AA172" si="36">IF($H158="пач./пал.",$X158*V158,$X158*R158)</f>
        <v>6003.36</v>
      </c>
      <c r="AB158" s="37">
        <f t="shared" si="32"/>
        <v>1126.4000000000001</v>
      </c>
      <c r="AC158" s="36">
        <f t="shared" si="30"/>
        <v>1351.68</v>
      </c>
      <c r="AD158" s="35">
        <f t="shared" si="33"/>
        <v>14080</v>
      </c>
      <c r="AE158" s="34">
        <f t="shared" si="31"/>
        <v>16896</v>
      </c>
      <c r="AM158" s="214"/>
      <c r="AN158" s="52">
        <v>165</v>
      </c>
      <c r="AO158" s="33">
        <v>14080</v>
      </c>
    </row>
    <row r="159" spans="1:41" ht="15" customHeight="1" x14ac:dyDescent="0.25">
      <c r="A159" s="59" t="s">
        <v>267</v>
      </c>
      <c r="B159" s="58" t="s">
        <v>268</v>
      </c>
      <c r="C159" s="60">
        <v>1000</v>
      </c>
      <c r="D159" s="60">
        <v>600</v>
      </c>
      <c r="E159" s="57">
        <v>90</v>
      </c>
      <c r="F159" s="55" t="s">
        <v>644</v>
      </c>
      <c r="G159" s="54" t="s">
        <v>645</v>
      </c>
      <c r="H159" s="53" t="s">
        <v>0</v>
      </c>
      <c r="I159" s="51" t="s">
        <v>3</v>
      </c>
      <c r="J159" s="50"/>
      <c r="K159" s="50"/>
      <c r="L159" s="231"/>
      <c r="M159" s="231"/>
      <c r="N159" s="49"/>
      <c r="O159" s="48">
        <v>2</v>
      </c>
      <c r="P159" s="45">
        <f t="shared" si="27"/>
        <v>1.2</v>
      </c>
      <c r="Q159" s="44">
        <f t="shared" si="28"/>
        <v>0.108</v>
      </c>
      <c r="R159" s="43">
        <f t="shared" si="29"/>
        <v>17.82</v>
      </c>
      <c r="S159" s="46"/>
      <c r="T159" s="45"/>
      <c r="U159" s="44"/>
      <c r="V159" s="45"/>
      <c r="W159" s="103" t="s">
        <v>34</v>
      </c>
      <c r="X159" s="41">
        <v>337</v>
      </c>
      <c r="Y159" s="40">
        <f t="shared" si="34"/>
        <v>404.4</v>
      </c>
      <c r="Z159" s="39">
        <f t="shared" si="35"/>
        <v>36.396000000000001</v>
      </c>
      <c r="AA159" s="38">
        <f t="shared" si="36"/>
        <v>6005.34</v>
      </c>
      <c r="AB159" s="37">
        <f t="shared" si="32"/>
        <v>1267.2</v>
      </c>
      <c r="AC159" s="36">
        <f t="shared" si="30"/>
        <v>1520.64</v>
      </c>
      <c r="AD159" s="35">
        <f t="shared" si="33"/>
        <v>14080</v>
      </c>
      <c r="AE159" s="34">
        <f t="shared" si="31"/>
        <v>16896</v>
      </c>
      <c r="AM159" s="214"/>
      <c r="AN159" s="52">
        <v>165</v>
      </c>
      <c r="AO159" s="33">
        <v>14080</v>
      </c>
    </row>
    <row r="160" spans="1:41" ht="15" customHeight="1" thickBot="1" x14ac:dyDescent="0.3">
      <c r="A160" s="32" t="s">
        <v>267</v>
      </c>
      <c r="B160" s="31" t="s">
        <v>268</v>
      </c>
      <c r="C160" s="29">
        <v>1000</v>
      </c>
      <c r="D160" s="29">
        <v>600</v>
      </c>
      <c r="E160" s="30">
        <v>100</v>
      </c>
      <c r="F160" s="287" t="s">
        <v>646</v>
      </c>
      <c r="G160" s="27" t="s">
        <v>647</v>
      </c>
      <c r="H160" s="26" t="s">
        <v>0</v>
      </c>
      <c r="I160" s="25" t="s">
        <v>3</v>
      </c>
      <c r="J160" s="24"/>
      <c r="K160" s="24"/>
      <c r="L160" s="234"/>
      <c r="M160" s="234"/>
      <c r="N160" s="23"/>
      <c r="O160" s="22">
        <v>2</v>
      </c>
      <c r="P160" s="20">
        <f t="shared" ref="P160:P172" si="37">O160*C160*D160/1000000</f>
        <v>1.2</v>
      </c>
      <c r="Q160" s="19">
        <f t="shared" ref="Q160:Q172" si="38">P160*E160/1000</f>
        <v>0.12</v>
      </c>
      <c r="R160" s="18">
        <f t="shared" ref="R160:R172" si="39">Q160*AN160</f>
        <v>19.8</v>
      </c>
      <c r="S160" s="21"/>
      <c r="T160" s="20"/>
      <c r="U160" s="19"/>
      <c r="V160" s="20"/>
      <c r="W160" s="102" t="s">
        <v>34</v>
      </c>
      <c r="X160" s="17">
        <v>304</v>
      </c>
      <c r="Y160" s="16">
        <f t="shared" si="34"/>
        <v>364.8</v>
      </c>
      <c r="Z160" s="15">
        <f t="shared" si="35"/>
        <v>36.479999999999997</v>
      </c>
      <c r="AA160" s="14">
        <f t="shared" si="36"/>
        <v>6019.2</v>
      </c>
      <c r="AB160" s="13">
        <f t="shared" si="32"/>
        <v>1408</v>
      </c>
      <c r="AC160" s="12">
        <f t="shared" si="30"/>
        <v>1689.6</v>
      </c>
      <c r="AD160" s="11">
        <f t="shared" si="33"/>
        <v>14080</v>
      </c>
      <c r="AE160" s="10">
        <f t="shared" si="31"/>
        <v>16896</v>
      </c>
      <c r="AM160" s="214"/>
      <c r="AN160" s="52">
        <v>165</v>
      </c>
      <c r="AO160" s="33">
        <v>14080</v>
      </c>
    </row>
    <row r="161" spans="1:41" ht="15" customHeight="1" x14ac:dyDescent="0.25">
      <c r="A161" s="182" t="s">
        <v>269</v>
      </c>
      <c r="B161" s="138" t="s">
        <v>270</v>
      </c>
      <c r="C161" s="137">
        <v>1000</v>
      </c>
      <c r="D161" s="137">
        <v>600</v>
      </c>
      <c r="E161" s="137">
        <v>50</v>
      </c>
      <c r="F161" s="271" t="s">
        <v>648</v>
      </c>
      <c r="G161" s="209" t="s">
        <v>649</v>
      </c>
      <c r="H161" s="210" t="s">
        <v>0</v>
      </c>
      <c r="I161" s="145" t="s">
        <v>3</v>
      </c>
      <c r="J161" s="146" t="s">
        <v>3</v>
      </c>
      <c r="K161" s="146" t="s">
        <v>3</v>
      </c>
      <c r="L161" s="233" t="s">
        <v>3</v>
      </c>
      <c r="M161" s="233"/>
      <c r="N161" s="147"/>
      <c r="O161" s="148">
        <v>10</v>
      </c>
      <c r="P161" s="149">
        <f t="shared" si="37"/>
        <v>6</v>
      </c>
      <c r="Q161" s="183">
        <f t="shared" si="38"/>
        <v>0.3</v>
      </c>
      <c r="R161" s="150">
        <f t="shared" si="39"/>
        <v>12</v>
      </c>
      <c r="S161" s="184"/>
      <c r="T161" s="149"/>
      <c r="U161" s="183"/>
      <c r="V161" s="149"/>
      <c r="W161" s="185" t="s">
        <v>34</v>
      </c>
      <c r="X161" s="186">
        <v>500</v>
      </c>
      <c r="Y161" s="187">
        <f t="shared" si="34"/>
        <v>3000</v>
      </c>
      <c r="Z161" s="188">
        <f t="shared" si="35"/>
        <v>150</v>
      </c>
      <c r="AA161" s="189">
        <f t="shared" si="36"/>
        <v>6000</v>
      </c>
      <c r="AB161" s="190">
        <f t="shared" si="32"/>
        <v>190</v>
      </c>
      <c r="AC161" s="191">
        <f t="shared" si="30"/>
        <v>228</v>
      </c>
      <c r="AD161" s="192">
        <f t="shared" si="33"/>
        <v>3800</v>
      </c>
      <c r="AE161" s="193">
        <f t="shared" si="31"/>
        <v>4560</v>
      </c>
      <c r="AM161" s="214"/>
      <c r="AN161" s="52">
        <v>40</v>
      </c>
      <c r="AO161" s="33">
        <v>3800</v>
      </c>
    </row>
    <row r="162" spans="1:41" ht="15" customHeight="1" x14ac:dyDescent="0.25">
      <c r="A162" s="59" t="s">
        <v>269</v>
      </c>
      <c r="B162" s="58" t="s">
        <v>270</v>
      </c>
      <c r="C162" s="60">
        <v>1000</v>
      </c>
      <c r="D162" s="60">
        <v>600</v>
      </c>
      <c r="E162" s="57">
        <v>100</v>
      </c>
      <c r="F162" s="55" t="s">
        <v>650</v>
      </c>
      <c r="G162" s="54" t="s">
        <v>651</v>
      </c>
      <c r="H162" s="53" t="s">
        <v>0</v>
      </c>
      <c r="I162" s="51" t="s">
        <v>3</v>
      </c>
      <c r="J162" s="50" t="s">
        <v>3</v>
      </c>
      <c r="K162" s="50" t="s">
        <v>3</v>
      </c>
      <c r="L162" s="231" t="s">
        <v>3</v>
      </c>
      <c r="M162" s="231"/>
      <c r="N162" s="49"/>
      <c r="O162" s="48">
        <v>5</v>
      </c>
      <c r="P162" s="45">
        <f t="shared" si="37"/>
        <v>3</v>
      </c>
      <c r="Q162" s="44">
        <f t="shared" si="38"/>
        <v>0.3</v>
      </c>
      <c r="R162" s="43">
        <f t="shared" si="39"/>
        <v>12</v>
      </c>
      <c r="S162" s="46"/>
      <c r="T162" s="45"/>
      <c r="U162" s="44"/>
      <c r="V162" s="45"/>
      <c r="W162" s="103" t="s">
        <v>34</v>
      </c>
      <c r="X162" s="41">
        <v>500</v>
      </c>
      <c r="Y162" s="40">
        <f t="shared" si="34"/>
        <v>1500</v>
      </c>
      <c r="Z162" s="39">
        <f t="shared" si="35"/>
        <v>150</v>
      </c>
      <c r="AA162" s="38">
        <f t="shared" si="36"/>
        <v>6000</v>
      </c>
      <c r="AB162" s="37">
        <f t="shared" si="32"/>
        <v>380</v>
      </c>
      <c r="AC162" s="36">
        <f t="shared" si="30"/>
        <v>456</v>
      </c>
      <c r="AD162" s="35">
        <f t="shared" si="33"/>
        <v>3800</v>
      </c>
      <c r="AE162" s="34">
        <f t="shared" si="31"/>
        <v>4560</v>
      </c>
      <c r="AM162" s="214"/>
      <c r="AN162" s="52">
        <v>40</v>
      </c>
      <c r="AO162" s="33">
        <v>3800</v>
      </c>
    </row>
    <row r="163" spans="1:41" ht="15" customHeight="1" x14ac:dyDescent="0.25">
      <c r="A163" s="59" t="s">
        <v>269</v>
      </c>
      <c r="B163" s="58" t="s">
        <v>270</v>
      </c>
      <c r="C163" s="60">
        <v>1000</v>
      </c>
      <c r="D163" s="60">
        <v>600</v>
      </c>
      <c r="E163" s="57">
        <v>150</v>
      </c>
      <c r="F163" s="55" t="s">
        <v>652</v>
      </c>
      <c r="G163" s="54" t="s">
        <v>653</v>
      </c>
      <c r="H163" s="53" t="s">
        <v>0</v>
      </c>
      <c r="I163" s="51" t="s">
        <v>3</v>
      </c>
      <c r="J163" s="50" t="s">
        <v>3</v>
      </c>
      <c r="K163" s="50" t="s">
        <v>3</v>
      </c>
      <c r="L163" s="231" t="s">
        <v>3</v>
      </c>
      <c r="M163" s="231"/>
      <c r="N163" s="49"/>
      <c r="O163" s="48">
        <v>3</v>
      </c>
      <c r="P163" s="45">
        <f t="shared" si="37"/>
        <v>1.8</v>
      </c>
      <c r="Q163" s="44">
        <f t="shared" si="38"/>
        <v>0.27</v>
      </c>
      <c r="R163" s="43">
        <f t="shared" si="39"/>
        <v>10.8</v>
      </c>
      <c r="S163" s="46"/>
      <c r="T163" s="45"/>
      <c r="U163" s="44"/>
      <c r="V163" s="45"/>
      <c r="W163" s="103" t="s">
        <v>34</v>
      </c>
      <c r="X163" s="41">
        <v>556</v>
      </c>
      <c r="Y163" s="40">
        <f t="shared" si="34"/>
        <v>1000.8000000000001</v>
      </c>
      <c r="Z163" s="39">
        <f t="shared" si="35"/>
        <v>150.12</v>
      </c>
      <c r="AA163" s="38">
        <f t="shared" si="36"/>
        <v>6004.8</v>
      </c>
      <c r="AB163" s="37">
        <f t="shared" si="32"/>
        <v>570</v>
      </c>
      <c r="AC163" s="36">
        <f t="shared" si="30"/>
        <v>684</v>
      </c>
      <c r="AD163" s="35">
        <f t="shared" si="33"/>
        <v>3800</v>
      </c>
      <c r="AE163" s="34">
        <f t="shared" si="31"/>
        <v>4560</v>
      </c>
      <c r="AM163" s="214"/>
      <c r="AN163" s="52">
        <v>40</v>
      </c>
      <c r="AO163" s="33">
        <v>3800</v>
      </c>
    </row>
    <row r="164" spans="1:41" ht="15" customHeight="1" x14ac:dyDescent="0.25">
      <c r="A164" s="59" t="s">
        <v>269</v>
      </c>
      <c r="B164" s="56" t="s">
        <v>273</v>
      </c>
      <c r="C164" s="57">
        <v>1000</v>
      </c>
      <c r="D164" s="57">
        <v>600</v>
      </c>
      <c r="E164" s="57">
        <v>50</v>
      </c>
      <c r="F164" s="55" t="s">
        <v>654</v>
      </c>
      <c r="G164" s="54" t="s">
        <v>655</v>
      </c>
      <c r="H164" s="53" t="s">
        <v>0</v>
      </c>
      <c r="I164" s="51" t="s">
        <v>3</v>
      </c>
      <c r="J164" s="50"/>
      <c r="K164" s="50"/>
      <c r="L164" s="231"/>
      <c r="M164" s="231"/>
      <c r="N164" s="49"/>
      <c r="O164" s="48">
        <v>10</v>
      </c>
      <c r="P164" s="45">
        <f t="shared" si="37"/>
        <v>6</v>
      </c>
      <c r="Q164" s="44">
        <f t="shared" si="38"/>
        <v>0.3</v>
      </c>
      <c r="R164" s="43">
        <f t="shared" si="39"/>
        <v>12</v>
      </c>
      <c r="S164" s="46"/>
      <c r="T164" s="45"/>
      <c r="U164" s="44"/>
      <c r="V164" s="45"/>
      <c r="W164" s="103" t="s">
        <v>34</v>
      </c>
      <c r="X164" s="41">
        <v>500</v>
      </c>
      <c r="Y164" s="40">
        <f t="shared" si="34"/>
        <v>3000</v>
      </c>
      <c r="Z164" s="39">
        <f t="shared" si="35"/>
        <v>150</v>
      </c>
      <c r="AA164" s="38">
        <f t="shared" si="36"/>
        <v>6000</v>
      </c>
      <c r="AB164" s="37">
        <f t="shared" si="32"/>
        <v>238</v>
      </c>
      <c r="AC164" s="36">
        <f t="shared" si="30"/>
        <v>285.60000000000002</v>
      </c>
      <c r="AD164" s="35">
        <f t="shared" si="33"/>
        <v>4760</v>
      </c>
      <c r="AE164" s="34">
        <f t="shared" si="31"/>
        <v>5712</v>
      </c>
      <c r="AG164" s="2"/>
      <c r="AM164" s="214"/>
      <c r="AN164" s="52">
        <v>40</v>
      </c>
      <c r="AO164" s="33">
        <v>4760</v>
      </c>
    </row>
    <row r="165" spans="1:41" ht="15" customHeight="1" x14ac:dyDescent="0.25">
      <c r="A165" s="59" t="s">
        <v>269</v>
      </c>
      <c r="B165" s="58" t="s">
        <v>273</v>
      </c>
      <c r="C165" s="60">
        <v>1000</v>
      </c>
      <c r="D165" s="60">
        <v>600</v>
      </c>
      <c r="E165" s="57">
        <v>100</v>
      </c>
      <c r="F165" s="55" t="s">
        <v>656</v>
      </c>
      <c r="G165" s="54" t="s">
        <v>657</v>
      </c>
      <c r="H165" s="53" t="s">
        <v>0</v>
      </c>
      <c r="I165" s="51" t="s">
        <v>3</v>
      </c>
      <c r="J165" s="50"/>
      <c r="K165" s="50"/>
      <c r="L165" s="231"/>
      <c r="M165" s="231"/>
      <c r="N165" s="49"/>
      <c r="O165" s="48">
        <v>5</v>
      </c>
      <c r="P165" s="45">
        <f t="shared" si="37"/>
        <v>3</v>
      </c>
      <c r="Q165" s="44">
        <f t="shared" si="38"/>
        <v>0.3</v>
      </c>
      <c r="R165" s="43">
        <f t="shared" si="39"/>
        <v>12</v>
      </c>
      <c r="S165" s="46"/>
      <c r="T165" s="45"/>
      <c r="U165" s="44"/>
      <c r="V165" s="45"/>
      <c r="W165" s="103" t="s">
        <v>34</v>
      </c>
      <c r="X165" s="41">
        <v>500</v>
      </c>
      <c r="Y165" s="40">
        <f t="shared" si="34"/>
        <v>1500</v>
      </c>
      <c r="Z165" s="39">
        <f t="shared" si="35"/>
        <v>150</v>
      </c>
      <c r="AA165" s="38">
        <f t="shared" si="36"/>
        <v>6000</v>
      </c>
      <c r="AB165" s="37">
        <f t="shared" si="32"/>
        <v>428</v>
      </c>
      <c r="AC165" s="36">
        <f t="shared" si="30"/>
        <v>513.6</v>
      </c>
      <c r="AD165" s="35">
        <f t="shared" si="33"/>
        <v>4280</v>
      </c>
      <c r="AE165" s="34">
        <f t="shared" si="31"/>
        <v>5136</v>
      </c>
      <c r="AG165" s="2"/>
      <c r="AM165" s="214"/>
      <c r="AN165" s="52">
        <v>40</v>
      </c>
      <c r="AO165" s="33">
        <v>4280</v>
      </c>
    </row>
    <row r="166" spans="1:41" ht="15" customHeight="1" x14ac:dyDescent="0.25">
      <c r="A166" s="59" t="s">
        <v>269</v>
      </c>
      <c r="B166" s="58" t="s">
        <v>273</v>
      </c>
      <c r="C166" s="60">
        <v>1000</v>
      </c>
      <c r="D166" s="60">
        <v>600</v>
      </c>
      <c r="E166" s="57">
        <v>150</v>
      </c>
      <c r="F166" s="55" t="s">
        <v>658</v>
      </c>
      <c r="G166" s="54" t="s">
        <v>659</v>
      </c>
      <c r="H166" s="53" t="s">
        <v>0</v>
      </c>
      <c r="I166" s="51" t="s">
        <v>3</v>
      </c>
      <c r="J166" s="50"/>
      <c r="K166" s="50"/>
      <c r="L166" s="231"/>
      <c r="M166" s="231"/>
      <c r="N166" s="49"/>
      <c r="O166" s="48">
        <v>3</v>
      </c>
      <c r="P166" s="45">
        <f t="shared" si="37"/>
        <v>1.8</v>
      </c>
      <c r="Q166" s="44">
        <f t="shared" si="38"/>
        <v>0.27</v>
      </c>
      <c r="R166" s="43">
        <f t="shared" si="39"/>
        <v>10.8</v>
      </c>
      <c r="S166" s="46"/>
      <c r="T166" s="45"/>
      <c r="U166" s="44"/>
      <c r="V166" s="45"/>
      <c r="W166" s="103" t="s">
        <v>34</v>
      </c>
      <c r="X166" s="41">
        <v>556</v>
      </c>
      <c r="Y166" s="40">
        <f t="shared" si="34"/>
        <v>1000.8000000000001</v>
      </c>
      <c r="Z166" s="39">
        <f t="shared" si="35"/>
        <v>150.12</v>
      </c>
      <c r="AA166" s="38">
        <f t="shared" si="36"/>
        <v>6004.8</v>
      </c>
      <c r="AB166" s="37">
        <f t="shared" si="32"/>
        <v>618</v>
      </c>
      <c r="AC166" s="36">
        <f t="shared" si="30"/>
        <v>741.6</v>
      </c>
      <c r="AD166" s="35">
        <f t="shared" si="33"/>
        <v>4120</v>
      </c>
      <c r="AE166" s="34">
        <f t="shared" si="31"/>
        <v>4944</v>
      </c>
      <c r="AG166" s="2"/>
      <c r="AM166" s="214"/>
      <c r="AN166" s="52">
        <v>40</v>
      </c>
      <c r="AO166" s="33">
        <v>4120</v>
      </c>
    </row>
    <row r="167" spans="1:41" ht="15" customHeight="1" x14ac:dyDescent="0.25">
      <c r="A167" s="59" t="s">
        <v>269</v>
      </c>
      <c r="B167" s="56" t="s">
        <v>274</v>
      </c>
      <c r="C167" s="57">
        <v>1000</v>
      </c>
      <c r="D167" s="57">
        <v>600</v>
      </c>
      <c r="E167" s="57">
        <v>50</v>
      </c>
      <c r="F167" s="55" t="s">
        <v>660</v>
      </c>
      <c r="G167" s="54" t="s">
        <v>661</v>
      </c>
      <c r="H167" s="53" t="s">
        <v>0</v>
      </c>
      <c r="I167" s="51" t="s">
        <v>3</v>
      </c>
      <c r="J167" s="50" t="s">
        <v>3</v>
      </c>
      <c r="K167" s="50" t="s">
        <v>3</v>
      </c>
      <c r="L167" s="231" t="s">
        <v>3</v>
      </c>
      <c r="M167" s="231"/>
      <c r="N167" s="49"/>
      <c r="O167" s="48">
        <v>10</v>
      </c>
      <c r="P167" s="45">
        <f t="shared" si="37"/>
        <v>6</v>
      </c>
      <c r="Q167" s="44">
        <f t="shared" si="38"/>
        <v>0.3</v>
      </c>
      <c r="R167" s="43">
        <f t="shared" si="39"/>
        <v>18</v>
      </c>
      <c r="S167" s="46"/>
      <c r="T167" s="45"/>
      <c r="U167" s="44"/>
      <c r="V167" s="45"/>
      <c r="W167" s="103" t="s">
        <v>34</v>
      </c>
      <c r="X167" s="41">
        <v>334</v>
      </c>
      <c r="Y167" s="40">
        <f t="shared" si="34"/>
        <v>2004</v>
      </c>
      <c r="Z167" s="39">
        <f t="shared" si="35"/>
        <v>100.2</v>
      </c>
      <c r="AA167" s="38">
        <f t="shared" si="36"/>
        <v>6012</v>
      </c>
      <c r="AB167" s="37">
        <f t="shared" si="32"/>
        <v>248</v>
      </c>
      <c r="AC167" s="36">
        <f t="shared" si="30"/>
        <v>297.60000000000002</v>
      </c>
      <c r="AD167" s="35">
        <f t="shared" si="33"/>
        <v>4960</v>
      </c>
      <c r="AE167" s="34">
        <f t="shared" si="31"/>
        <v>5952</v>
      </c>
      <c r="AM167" s="214"/>
      <c r="AN167" s="52">
        <v>60</v>
      </c>
      <c r="AO167" s="33">
        <v>4960</v>
      </c>
    </row>
    <row r="168" spans="1:41" ht="15" customHeight="1" x14ac:dyDescent="0.25">
      <c r="A168" s="59" t="s">
        <v>269</v>
      </c>
      <c r="B168" s="58" t="s">
        <v>274</v>
      </c>
      <c r="C168" s="60">
        <v>1000</v>
      </c>
      <c r="D168" s="60">
        <v>600</v>
      </c>
      <c r="E168" s="57">
        <v>100</v>
      </c>
      <c r="F168" s="55" t="s">
        <v>662</v>
      </c>
      <c r="G168" s="54" t="s">
        <v>663</v>
      </c>
      <c r="H168" s="53" t="s">
        <v>0</v>
      </c>
      <c r="I168" s="51" t="s">
        <v>3</v>
      </c>
      <c r="J168" s="50" t="s">
        <v>3</v>
      </c>
      <c r="K168" s="50" t="s">
        <v>3</v>
      </c>
      <c r="L168" s="231" t="s">
        <v>3</v>
      </c>
      <c r="M168" s="231"/>
      <c r="N168" s="49"/>
      <c r="O168" s="48">
        <v>4</v>
      </c>
      <c r="P168" s="45">
        <f t="shared" si="37"/>
        <v>2.4</v>
      </c>
      <c r="Q168" s="44">
        <f t="shared" si="38"/>
        <v>0.24</v>
      </c>
      <c r="R168" s="43">
        <f t="shared" si="39"/>
        <v>14.399999999999999</v>
      </c>
      <c r="S168" s="46"/>
      <c r="T168" s="45"/>
      <c r="U168" s="44"/>
      <c r="V168" s="45"/>
      <c r="W168" s="105" t="s">
        <v>35</v>
      </c>
      <c r="X168" s="41">
        <v>313</v>
      </c>
      <c r="Y168" s="40">
        <f t="shared" si="34"/>
        <v>751.19999999999993</v>
      </c>
      <c r="Z168" s="39">
        <f t="shared" si="35"/>
        <v>75.11999999999999</v>
      </c>
      <c r="AA168" s="38">
        <f t="shared" si="36"/>
        <v>4507.2</v>
      </c>
      <c r="AB168" s="37">
        <f t="shared" si="32"/>
        <v>496</v>
      </c>
      <c r="AC168" s="36">
        <f t="shared" si="30"/>
        <v>595.20000000000005</v>
      </c>
      <c r="AD168" s="35">
        <f t="shared" si="33"/>
        <v>4960</v>
      </c>
      <c r="AE168" s="34">
        <f t="shared" si="31"/>
        <v>5952</v>
      </c>
      <c r="AM168" s="214"/>
      <c r="AN168" s="52">
        <v>60</v>
      </c>
      <c r="AO168" s="33">
        <v>4960</v>
      </c>
    </row>
    <row r="169" spans="1:41" ht="15" customHeight="1" x14ac:dyDescent="0.25">
      <c r="A169" s="59" t="s">
        <v>269</v>
      </c>
      <c r="B169" s="58" t="s">
        <v>274</v>
      </c>
      <c r="C169" s="60">
        <v>1000</v>
      </c>
      <c r="D169" s="60">
        <v>600</v>
      </c>
      <c r="E169" s="57">
        <v>150</v>
      </c>
      <c r="F169" s="55" t="s">
        <v>664</v>
      </c>
      <c r="G169" s="54" t="s">
        <v>665</v>
      </c>
      <c r="H169" s="53" t="s">
        <v>0</v>
      </c>
      <c r="I169" s="51" t="s">
        <v>3</v>
      </c>
      <c r="J169" s="50" t="s">
        <v>3</v>
      </c>
      <c r="K169" s="50" t="s">
        <v>3</v>
      </c>
      <c r="L169" s="231" t="s">
        <v>3</v>
      </c>
      <c r="M169" s="231"/>
      <c r="N169" s="49"/>
      <c r="O169" s="48">
        <v>3</v>
      </c>
      <c r="P169" s="45">
        <f t="shared" si="37"/>
        <v>1.8</v>
      </c>
      <c r="Q169" s="44">
        <f t="shared" si="38"/>
        <v>0.27</v>
      </c>
      <c r="R169" s="43">
        <f t="shared" si="39"/>
        <v>16.200000000000003</v>
      </c>
      <c r="S169" s="46"/>
      <c r="T169" s="45"/>
      <c r="U169" s="44"/>
      <c r="V169" s="45"/>
      <c r="W169" s="103" t="s">
        <v>34</v>
      </c>
      <c r="X169" s="41">
        <v>371</v>
      </c>
      <c r="Y169" s="40">
        <f t="shared" si="34"/>
        <v>667.80000000000007</v>
      </c>
      <c r="Z169" s="39">
        <f t="shared" si="35"/>
        <v>100.17</v>
      </c>
      <c r="AA169" s="38">
        <f t="shared" si="36"/>
        <v>6010.2000000000007</v>
      </c>
      <c r="AB169" s="37">
        <f t="shared" si="32"/>
        <v>744</v>
      </c>
      <c r="AC169" s="36">
        <f t="shared" si="30"/>
        <v>892.8</v>
      </c>
      <c r="AD169" s="35">
        <f t="shared" si="33"/>
        <v>4960</v>
      </c>
      <c r="AE169" s="34">
        <f t="shared" si="31"/>
        <v>5952</v>
      </c>
      <c r="AM169" s="214"/>
      <c r="AN169" s="52">
        <v>60</v>
      </c>
      <c r="AO169" s="33">
        <v>4960</v>
      </c>
    </row>
    <row r="170" spans="1:41" ht="15" customHeight="1" x14ac:dyDescent="0.25">
      <c r="A170" s="59" t="s">
        <v>269</v>
      </c>
      <c r="B170" s="56" t="s">
        <v>276</v>
      </c>
      <c r="C170" s="57">
        <v>1000</v>
      </c>
      <c r="D170" s="57">
        <v>600</v>
      </c>
      <c r="E170" s="57">
        <v>50</v>
      </c>
      <c r="F170" s="55" t="s">
        <v>666</v>
      </c>
      <c r="G170" s="54" t="s">
        <v>667</v>
      </c>
      <c r="H170" s="53" t="s">
        <v>0</v>
      </c>
      <c r="I170" s="51" t="s">
        <v>3</v>
      </c>
      <c r="J170" s="50"/>
      <c r="K170" s="50"/>
      <c r="L170" s="231"/>
      <c r="M170" s="231"/>
      <c r="N170" s="49"/>
      <c r="O170" s="48">
        <v>10</v>
      </c>
      <c r="P170" s="45">
        <f t="shared" si="37"/>
        <v>6</v>
      </c>
      <c r="Q170" s="44">
        <f t="shared" si="38"/>
        <v>0.3</v>
      </c>
      <c r="R170" s="43">
        <f t="shared" si="39"/>
        <v>18</v>
      </c>
      <c r="S170" s="46"/>
      <c r="T170" s="45"/>
      <c r="U170" s="44"/>
      <c r="V170" s="45"/>
      <c r="W170" s="103" t="s">
        <v>34</v>
      </c>
      <c r="X170" s="41">
        <v>334</v>
      </c>
      <c r="Y170" s="40">
        <f t="shared" si="34"/>
        <v>2004</v>
      </c>
      <c r="Z170" s="39">
        <f t="shared" si="35"/>
        <v>100.2</v>
      </c>
      <c r="AA170" s="38">
        <f t="shared" si="36"/>
        <v>6012</v>
      </c>
      <c r="AB170" s="37">
        <f t="shared" si="32"/>
        <v>296</v>
      </c>
      <c r="AC170" s="36">
        <f t="shared" si="30"/>
        <v>355.2</v>
      </c>
      <c r="AD170" s="35">
        <f t="shared" si="33"/>
        <v>5920</v>
      </c>
      <c r="AE170" s="34">
        <f t="shared" si="31"/>
        <v>7104</v>
      </c>
      <c r="AG170" s="2"/>
      <c r="AM170" s="214"/>
      <c r="AN170" s="52">
        <v>60</v>
      </c>
      <c r="AO170" s="33">
        <v>5920</v>
      </c>
    </row>
    <row r="171" spans="1:41" ht="15" customHeight="1" x14ac:dyDescent="0.25">
      <c r="A171" s="59" t="s">
        <v>269</v>
      </c>
      <c r="B171" s="58" t="s">
        <v>276</v>
      </c>
      <c r="C171" s="60">
        <v>1000</v>
      </c>
      <c r="D171" s="60">
        <v>600</v>
      </c>
      <c r="E171" s="57">
        <v>100</v>
      </c>
      <c r="F171" s="55" t="s">
        <v>668</v>
      </c>
      <c r="G171" s="54" t="s">
        <v>669</v>
      </c>
      <c r="H171" s="53" t="s">
        <v>0</v>
      </c>
      <c r="I171" s="51" t="s">
        <v>3</v>
      </c>
      <c r="J171" s="50"/>
      <c r="K171" s="50"/>
      <c r="L171" s="231"/>
      <c r="M171" s="231"/>
      <c r="N171" s="49"/>
      <c r="O171" s="48">
        <v>4</v>
      </c>
      <c r="P171" s="45">
        <f t="shared" si="37"/>
        <v>2.4</v>
      </c>
      <c r="Q171" s="44">
        <f t="shared" si="38"/>
        <v>0.24</v>
      </c>
      <c r="R171" s="43">
        <f t="shared" si="39"/>
        <v>14.399999999999999</v>
      </c>
      <c r="S171" s="46"/>
      <c r="T171" s="45"/>
      <c r="U171" s="44"/>
      <c r="V171" s="45"/>
      <c r="W171" s="103" t="s">
        <v>34</v>
      </c>
      <c r="X171" s="41">
        <v>417</v>
      </c>
      <c r="Y171" s="40">
        <f t="shared" si="34"/>
        <v>1000.8</v>
      </c>
      <c r="Z171" s="39">
        <f t="shared" si="35"/>
        <v>100.08</v>
      </c>
      <c r="AA171" s="38">
        <f t="shared" si="36"/>
        <v>6004.7999999999993</v>
      </c>
      <c r="AB171" s="37">
        <f t="shared" si="32"/>
        <v>544</v>
      </c>
      <c r="AC171" s="36">
        <f t="shared" si="30"/>
        <v>652.79999999999995</v>
      </c>
      <c r="AD171" s="35">
        <f t="shared" si="33"/>
        <v>5440</v>
      </c>
      <c r="AE171" s="34">
        <f t="shared" si="31"/>
        <v>6528</v>
      </c>
      <c r="AG171" s="2"/>
      <c r="AM171" s="214"/>
      <c r="AN171" s="52">
        <v>60</v>
      </c>
      <c r="AO171" s="33">
        <v>5440</v>
      </c>
    </row>
    <row r="172" spans="1:41" ht="15" customHeight="1" x14ac:dyDescent="0.25">
      <c r="A172" s="59" t="s">
        <v>269</v>
      </c>
      <c r="B172" s="58" t="s">
        <v>276</v>
      </c>
      <c r="C172" s="60">
        <v>1000</v>
      </c>
      <c r="D172" s="60">
        <v>600</v>
      </c>
      <c r="E172" s="57">
        <v>150</v>
      </c>
      <c r="F172" s="55" t="s">
        <v>670</v>
      </c>
      <c r="G172" s="54" t="s">
        <v>671</v>
      </c>
      <c r="H172" s="53" t="s">
        <v>0</v>
      </c>
      <c r="I172" s="51" t="s">
        <v>3</v>
      </c>
      <c r="J172" s="50"/>
      <c r="K172" s="50"/>
      <c r="L172" s="231"/>
      <c r="M172" s="231"/>
      <c r="N172" s="49"/>
      <c r="O172" s="48">
        <v>3</v>
      </c>
      <c r="P172" s="45">
        <f t="shared" si="37"/>
        <v>1.8</v>
      </c>
      <c r="Q172" s="44">
        <f t="shared" si="38"/>
        <v>0.27</v>
      </c>
      <c r="R172" s="43">
        <f t="shared" si="39"/>
        <v>16.200000000000003</v>
      </c>
      <c r="S172" s="46"/>
      <c r="T172" s="45"/>
      <c r="U172" s="44"/>
      <c r="V172" s="45"/>
      <c r="W172" s="103" t="s">
        <v>34</v>
      </c>
      <c r="X172" s="41">
        <v>371</v>
      </c>
      <c r="Y172" s="40">
        <f t="shared" si="34"/>
        <v>667.80000000000007</v>
      </c>
      <c r="Z172" s="39">
        <f t="shared" si="35"/>
        <v>100.17</v>
      </c>
      <c r="AA172" s="38">
        <f t="shared" si="36"/>
        <v>6010.2000000000007</v>
      </c>
      <c r="AB172" s="37">
        <f t="shared" si="32"/>
        <v>792</v>
      </c>
      <c r="AC172" s="36">
        <f t="shared" si="30"/>
        <v>950.4</v>
      </c>
      <c r="AD172" s="35">
        <f t="shared" si="33"/>
        <v>5280</v>
      </c>
      <c r="AE172" s="34">
        <f t="shared" si="31"/>
        <v>6336</v>
      </c>
      <c r="AG172" s="2"/>
      <c r="AM172" s="214"/>
      <c r="AN172" s="52">
        <v>60</v>
      </c>
      <c r="AO172" s="33">
        <v>5280</v>
      </c>
    </row>
    <row r="173" spans="1:41" ht="15" customHeight="1" x14ac:dyDescent="0.25">
      <c r="A173" s="59" t="s">
        <v>269</v>
      </c>
      <c r="B173" s="56" t="s">
        <v>277</v>
      </c>
      <c r="C173" s="57">
        <v>1000</v>
      </c>
      <c r="D173" s="57">
        <v>600</v>
      </c>
      <c r="E173" s="57">
        <v>50</v>
      </c>
      <c r="F173" s="55" t="s">
        <v>672</v>
      </c>
      <c r="G173" s="54" t="s">
        <v>673</v>
      </c>
      <c r="H173" s="53" t="s">
        <v>0</v>
      </c>
      <c r="I173" s="51" t="s">
        <v>3</v>
      </c>
      <c r="J173" s="50" t="s">
        <v>3</v>
      </c>
      <c r="K173" s="50" t="s">
        <v>3</v>
      </c>
      <c r="L173" s="231" t="s">
        <v>3</v>
      </c>
      <c r="M173" s="231"/>
      <c r="N173" s="49"/>
      <c r="O173" s="48">
        <v>6</v>
      </c>
      <c r="P173" s="45">
        <f t="shared" ref="P173:P185" si="40">O173*C173*D173/1000000</f>
        <v>3.6</v>
      </c>
      <c r="Q173" s="44">
        <f t="shared" ref="Q173:Q185" si="41">P173*E173/1000</f>
        <v>0.18</v>
      </c>
      <c r="R173" s="43">
        <f t="shared" ref="R173:R185" si="42">Q173*AN173</f>
        <v>16.2</v>
      </c>
      <c r="S173" s="46"/>
      <c r="T173" s="45"/>
      <c r="U173" s="44"/>
      <c r="V173" s="45"/>
      <c r="W173" s="103" t="s">
        <v>34</v>
      </c>
      <c r="X173" s="41">
        <v>371</v>
      </c>
      <c r="Y173" s="40">
        <f t="shared" ref="Y173:Y185" si="43">IF($H173="пач./пал.",$X173*T173,$X173*P173)</f>
        <v>1335.6000000000001</v>
      </c>
      <c r="Z173" s="39">
        <f t="shared" ref="Z173:Z185" si="44">IF($H173="пач./пал.",$X173*U173,$X173*Q173)</f>
        <v>66.78</v>
      </c>
      <c r="AA173" s="38">
        <f t="shared" ref="AA173:AA185" si="45">IF($H173="пач./пал.",$X173*V173,$X173*R173)</f>
        <v>6010.2</v>
      </c>
      <c r="AB173" s="37">
        <f t="shared" si="32"/>
        <v>344</v>
      </c>
      <c r="AC173" s="36">
        <f t="shared" si="30"/>
        <v>412.8</v>
      </c>
      <c r="AD173" s="35">
        <f t="shared" si="33"/>
        <v>6880</v>
      </c>
      <c r="AE173" s="34">
        <f t="shared" si="31"/>
        <v>8256</v>
      </c>
      <c r="AM173" s="214"/>
      <c r="AN173" s="52">
        <v>90</v>
      </c>
      <c r="AO173" s="33">
        <v>6880</v>
      </c>
    </row>
    <row r="174" spans="1:41" ht="15" customHeight="1" x14ac:dyDescent="0.25">
      <c r="A174" s="59" t="s">
        <v>269</v>
      </c>
      <c r="B174" s="58" t="s">
        <v>277</v>
      </c>
      <c r="C174" s="60">
        <v>1000</v>
      </c>
      <c r="D174" s="60">
        <v>600</v>
      </c>
      <c r="E174" s="57">
        <v>100</v>
      </c>
      <c r="F174" s="55" t="s">
        <v>674</v>
      </c>
      <c r="G174" s="54" t="s">
        <v>675</v>
      </c>
      <c r="H174" s="53" t="s">
        <v>0</v>
      </c>
      <c r="I174" s="51" t="s">
        <v>3</v>
      </c>
      <c r="J174" s="50" t="s">
        <v>3</v>
      </c>
      <c r="K174" s="50" t="s">
        <v>3</v>
      </c>
      <c r="L174" s="231" t="s">
        <v>3</v>
      </c>
      <c r="M174" s="231"/>
      <c r="N174" s="49"/>
      <c r="O174" s="48">
        <v>3</v>
      </c>
      <c r="P174" s="45">
        <f t="shared" si="40"/>
        <v>1.8</v>
      </c>
      <c r="Q174" s="44">
        <f t="shared" si="41"/>
        <v>0.18</v>
      </c>
      <c r="R174" s="43">
        <f t="shared" si="42"/>
        <v>16.2</v>
      </c>
      <c r="S174" s="46"/>
      <c r="T174" s="45"/>
      <c r="U174" s="44"/>
      <c r="V174" s="45"/>
      <c r="W174" s="103" t="s">
        <v>34</v>
      </c>
      <c r="X174" s="41">
        <v>371</v>
      </c>
      <c r="Y174" s="40">
        <f t="shared" si="43"/>
        <v>667.80000000000007</v>
      </c>
      <c r="Z174" s="39">
        <f t="shared" si="44"/>
        <v>66.78</v>
      </c>
      <c r="AA174" s="38">
        <f t="shared" si="45"/>
        <v>6010.2</v>
      </c>
      <c r="AB174" s="37">
        <f t="shared" si="32"/>
        <v>688</v>
      </c>
      <c r="AC174" s="36">
        <f t="shared" si="30"/>
        <v>825.6</v>
      </c>
      <c r="AD174" s="35">
        <f t="shared" si="33"/>
        <v>6880</v>
      </c>
      <c r="AE174" s="34">
        <f t="shared" si="31"/>
        <v>8256</v>
      </c>
      <c r="AM174" s="214"/>
      <c r="AN174" s="52">
        <v>90</v>
      </c>
      <c r="AO174" s="33">
        <v>6880</v>
      </c>
    </row>
    <row r="175" spans="1:41" ht="15" customHeight="1" x14ac:dyDescent="0.25">
      <c r="A175" s="59" t="s">
        <v>269</v>
      </c>
      <c r="B175" s="58" t="s">
        <v>277</v>
      </c>
      <c r="C175" s="60">
        <v>1000</v>
      </c>
      <c r="D175" s="60">
        <v>600</v>
      </c>
      <c r="E175" s="57">
        <v>150</v>
      </c>
      <c r="F175" s="55" t="s">
        <v>676</v>
      </c>
      <c r="G175" s="54" t="s">
        <v>677</v>
      </c>
      <c r="H175" s="53" t="s">
        <v>0</v>
      </c>
      <c r="I175" s="51" t="s">
        <v>3</v>
      </c>
      <c r="J175" s="50" t="s">
        <v>3</v>
      </c>
      <c r="K175" s="50" t="s">
        <v>3</v>
      </c>
      <c r="L175" s="231" t="s">
        <v>3</v>
      </c>
      <c r="M175" s="231"/>
      <c r="N175" s="49"/>
      <c r="O175" s="48">
        <v>2</v>
      </c>
      <c r="P175" s="45">
        <f t="shared" si="40"/>
        <v>1.2</v>
      </c>
      <c r="Q175" s="44">
        <f t="shared" si="41"/>
        <v>0.18</v>
      </c>
      <c r="R175" s="43">
        <f t="shared" si="42"/>
        <v>16.2</v>
      </c>
      <c r="S175" s="46"/>
      <c r="T175" s="45"/>
      <c r="U175" s="44"/>
      <c r="V175" s="45"/>
      <c r="W175" s="103" t="s">
        <v>34</v>
      </c>
      <c r="X175" s="41">
        <v>371</v>
      </c>
      <c r="Y175" s="40">
        <f t="shared" si="43"/>
        <v>445.2</v>
      </c>
      <c r="Z175" s="39">
        <f t="shared" si="44"/>
        <v>66.78</v>
      </c>
      <c r="AA175" s="38">
        <f t="shared" si="45"/>
        <v>6010.2</v>
      </c>
      <c r="AB175" s="37">
        <f t="shared" si="32"/>
        <v>1032</v>
      </c>
      <c r="AC175" s="36">
        <f t="shared" si="30"/>
        <v>1238.4000000000001</v>
      </c>
      <c r="AD175" s="35">
        <f t="shared" si="33"/>
        <v>6880</v>
      </c>
      <c r="AE175" s="34">
        <f t="shared" si="31"/>
        <v>8256</v>
      </c>
      <c r="AM175" s="214"/>
      <c r="AN175" s="52">
        <v>90</v>
      </c>
      <c r="AO175" s="33">
        <v>6880</v>
      </c>
    </row>
    <row r="176" spans="1:41" ht="15" customHeight="1" x14ac:dyDescent="0.25">
      <c r="A176" s="59" t="s">
        <v>269</v>
      </c>
      <c r="B176" s="56" t="s">
        <v>279</v>
      </c>
      <c r="C176" s="57">
        <v>1000</v>
      </c>
      <c r="D176" s="57">
        <v>600</v>
      </c>
      <c r="E176" s="57">
        <v>50</v>
      </c>
      <c r="F176" s="55" t="s">
        <v>678</v>
      </c>
      <c r="G176" s="54" t="s">
        <v>679</v>
      </c>
      <c r="H176" s="53" t="s">
        <v>0</v>
      </c>
      <c r="I176" s="51" t="s">
        <v>3</v>
      </c>
      <c r="J176" s="50"/>
      <c r="K176" s="50"/>
      <c r="L176" s="231"/>
      <c r="M176" s="231"/>
      <c r="N176" s="49"/>
      <c r="O176" s="48">
        <v>6</v>
      </c>
      <c r="P176" s="45">
        <f t="shared" si="40"/>
        <v>3.6</v>
      </c>
      <c r="Q176" s="44">
        <f t="shared" si="41"/>
        <v>0.18</v>
      </c>
      <c r="R176" s="43">
        <f t="shared" si="42"/>
        <v>16.2</v>
      </c>
      <c r="S176" s="46"/>
      <c r="T176" s="45"/>
      <c r="U176" s="44"/>
      <c r="V176" s="45"/>
      <c r="W176" s="103" t="s">
        <v>34</v>
      </c>
      <c r="X176" s="41">
        <v>371</v>
      </c>
      <c r="Y176" s="40">
        <f t="shared" si="43"/>
        <v>1335.6000000000001</v>
      </c>
      <c r="Z176" s="39">
        <f t="shared" si="44"/>
        <v>66.78</v>
      </c>
      <c r="AA176" s="38">
        <f t="shared" si="45"/>
        <v>6010.2</v>
      </c>
      <c r="AB176" s="37">
        <f t="shared" si="32"/>
        <v>392</v>
      </c>
      <c r="AC176" s="36">
        <f t="shared" si="30"/>
        <v>470.4</v>
      </c>
      <c r="AD176" s="35">
        <f t="shared" si="33"/>
        <v>7840</v>
      </c>
      <c r="AE176" s="34">
        <f t="shared" si="31"/>
        <v>9408</v>
      </c>
      <c r="AG176" s="2"/>
      <c r="AM176" s="214"/>
      <c r="AN176" s="52">
        <v>90</v>
      </c>
      <c r="AO176" s="33">
        <v>7840</v>
      </c>
    </row>
    <row r="177" spans="1:41" ht="15" customHeight="1" x14ac:dyDescent="0.25">
      <c r="A177" s="59" t="s">
        <v>269</v>
      </c>
      <c r="B177" s="58" t="s">
        <v>279</v>
      </c>
      <c r="C177" s="60">
        <v>1000</v>
      </c>
      <c r="D177" s="60">
        <v>600</v>
      </c>
      <c r="E177" s="57">
        <v>100</v>
      </c>
      <c r="F177" s="55" t="s">
        <v>680</v>
      </c>
      <c r="G177" s="54" t="s">
        <v>681</v>
      </c>
      <c r="H177" s="53" t="s">
        <v>0</v>
      </c>
      <c r="I177" s="51" t="s">
        <v>3</v>
      </c>
      <c r="J177" s="50"/>
      <c r="K177" s="50"/>
      <c r="L177" s="231"/>
      <c r="M177" s="231"/>
      <c r="N177" s="49"/>
      <c r="O177" s="48">
        <v>3</v>
      </c>
      <c r="P177" s="45">
        <f t="shared" si="40"/>
        <v>1.8</v>
      </c>
      <c r="Q177" s="44">
        <f t="shared" si="41"/>
        <v>0.18</v>
      </c>
      <c r="R177" s="43">
        <f t="shared" si="42"/>
        <v>16.2</v>
      </c>
      <c r="S177" s="46"/>
      <c r="T177" s="45"/>
      <c r="U177" s="44"/>
      <c r="V177" s="45"/>
      <c r="W177" s="103" t="s">
        <v>34</v>
      </c>
      <c r="X177" s="41">
        <v>371</v>
      </c>
      <c r="Y177" s="40">
        <f t="shared" si="43"/>
        <v>667.80000000000007</v>
      </c>
      <c r="Z177" s="39">
        <f t="shared" si="44"/>
        <v>66.78</v>
      </c>
      <c r="AA177" s="38">
        <f t="shared" si="45"/>
        <v>6010.2</v>
      </c>
      <c r="AB177" s="37">
        <f t="shared" si="32"/>
        <v>736</v>
      </c>
      <c r="AC177" s="36">
        <f t="shared" si="30"/>
        <v>883.2</v>
      </c>
      <c r="AD177" s="35">
        <f t="shared" si="33"/>
        <v>7360</v>
      </c>
      <c r="AE177" s="34">
        <f t="shared" si="31"/>
        <v>8832</v>
      </c>
      <c r="AG177" s="2"/>
      <c r="AM177" s="214"/>
      <c r="AN177" s="52">
        <v>90</v>
      </c>
      <c r="AO177" s="33">
        <v>7360</v>
      </c>
    </row>
    <row r="178" spans="1:41" ht="15" customHeight="1" x14ac:dyDescent="0.25">
      <c r="A178" s="59" t="s">
        <v>269</v>
      </c>
      <c r="B178" s="58" t="s">
        <v>279</v>
      </c>
      <c r="C178" s="60">
        <v>1000</v>
      </c>
      <c r="D178" s="60">
        <v>600</v>
      </c>
      <c r="E178" s="57">
        <v>150</v>
      </c>
      <c r="F178" s="55" t="s">
        <v>682</v>
      </c>
      <c r="G178" s="54" t="s">
        <v>683</v>
      </c>
      <c r="H178" s="53" t="s">
        <v>0</v>
      </c>
      <c r="I178" s="51" t="s">
        <v>3</v>
      </c>
      <c r="J178" s="50"/>
      <c r="K178" s="50"/>
      <c r="L178" s="231"/>
      <c r="M178" s="231"/>
      <c r="N178" s="49"/>
      <c r="O178" s="48">
        <v>2</v>
      </c>
      <c r="P178" s="45">
        <f t="shared" si="40"/>
        <v>1.2</v>
      </c>
      <c r="Q178" s="44">
        <f t="shared" si="41"/>
        <v>0.18</v>
      </c>
      <c r="R178" s="43">
        <f t="shared" si="42"/>
        <v>16.2</v>
      </c>
      <c r="S178" s="46"/>
      <c r="T178" s="45"/>
      <c r="U178" s="44"/>
      <c r="V178" s="45"/>
      <c r="W178" s="103" t="s">
        <v>34</v>
      </c>
      <c r="X178" s="41">
        <v>371</v>
      </c>
      <c r="Y178" s="40">
        <f t="shared" si="43"/>
        <v>445.2</v>
      </c>
      <c r="Z178" s="39">
        <f t="shared" si="44"/>
        <v>66.78</v>
      </c>
      <c r="AA178" s="38">
        <f t="shared" si="45"/>
        <v>6010.2</v>
      </c>
      <c r="AB178" s="37">
        <f t="shared" si="32"/>
        <v>1080</v>
      </c>
      <c r="AC178" s="36">
        <f t="shared" si="30"/>
        <v>1296</v>
      </c>
      <c r="AD178" s="35">
        <f t="shared" si="33"/>
        <v>7200</v>
      </c>
      <c r="AE178" s="34">
        <f t="shared" si="31"/>
        <v>8640</v>
      </c>
      <c r="AG178" s="2"/>
      <c r="AM178" s="214"/>
      <c r="AN178" s="52">
        <v>90</v>
      </c>
      <c r="AO178" s="33">
        <v>7200</v>
      </c>
    </row>
    <row r="179" spans="1:41" ht="15" customHeight="1" x14ac:dyDescent="0.25">
      <c r="A179" s="59" t="s">
        <v>269</v>
      </c>
      <c r="B179" s="56" t="s">
        <v>280</v>
      </c>
      <c r="C179" s="57">
        <v>1000</v>
      </c>
      <c r="D179" s="57">
        <v>600</v>
      </c>
      <c r="E179" s="57">
        <v>50</v>
      </c>
      <c r="F179" s="55" t="s">
        <v>684</v>
      </c>
      <c r="G179" s="54" t="s">
        <v>685</v>
      </c>
      <c r="H179" s="53" t="s">
        <v>0</v>
      </c>
      <c r="I179" s="51" t="s">
        <v>3</v>
      </c>
      <c r="J179" s="50" t="s">
        <v>3</v>
      </c>
      <c r="K179" s="50" t="s">
        <v>3</v>
      </c>
      <c r="L179" s="231" t="s">
        <v>3</v>
      </c>
      <c r="M179" s="231"/>
      <c r="N179" s="49"/>
      <c r="O179" s="48">
        <v>6</v>
      </c>
      <c r="P179" s="45">
        <f t="shared" si="40"/>
        <v>3.6</v>
      </c>
      <c r="Q179" s="44">
        <f t="shared" si="41"/>
        <v>0.18</v>
      </c>
      <c r="R179" s="43">
        <f t="shared" si="42"/>
        <v>19.8</v>
      </c>
      <c r="S179" s="46"/>
      <c r="T179" s="45"/>
      <c r="U179" s="44"/>
      <c r="V179" s="45"/>
      <c r="W179" s="103" t="s">
        <v>34</v>
      </c>
      <c r="X179" s="41">
        <v>304</v>
      </c>
      <c r="Y179" s="40">
        <f t="shared" si="43"/>
        <v>1094.4000000000001</v>
      </c>
      <c r="Z179" s="39">
        <f t="shared" si="44"/>
        <v>54.72</v>
      </c>
      <c r="AA179" s="38">
        <f t="shared" si="45"/>
        <v>6019.2</v>
      </c>
      <c r="AB179" s="37">
        <f t="shared" si="32"/>
        <v>446</v>
      </c>
      <c r="AC179" s="36">
        <f t="shared" si="30"/>
        <v>535.20000000000005</v>
      </c>
      <c r="AD179" s="35">
        <f t="shared" si="33"/>
        <v>8920</v>
      </c>
      <c r="AE179" s="34">
        <f t="shared" si="31"/>
        <v>10704</v>
      </c>
      <c r="AM179" s="214"/>
      <c r="AN179" s="52">
        <v>110</v>
      </c>
      <c r="AO179" s="33">
        <v>8920</v>
      </c>
    </row>
    <row r="180" spans="1:41" ht="15" customHeight="1" x14ac:dyDescent="0.25">
      <c r="A180" s="59" t="s">
        <v>269</v>
      </c>
      <c r="B180" s="58" t="s">
        <v>280</v>
      </c>
      <c r="C180" s="60">
        <v>1000</v>
      </c>
      <c r="D180" s="60">
        <v>600</v>
      </c>
      <c r="E180" s="57">
        <v>100</v>
      </c>
      <c r="F180" s="55" t="s">
        <v>686</v>
      </c>
      <c r="G180" s="54" t="s">
        <v>687</v>
      </c>
      <c r="H180" s="53" t="s">
        <v>0</v>
      </c>
      <c r="I180" s="51" t="s">
        <v>3</v>
      </c>
      <c r="J180" s="50" t="s">
        <v>3</v>
      </c>
      <c r="K180" s="50" t="s">
        <v>3</v>
      </c>
      <c r="L180" s="231" t="s">
        <v>3</v>
      </c>
      <c r="M180" s="231"/>
      <c r="N180" s="49"/>
      <c r="O180" s="48">
        <v>3</v>
      </c>
      <c r="P180" s="45">
        <f t="shared" si="40"/>
        <v>1.8</v>
      </c>
      <c r="Q180" s="44">
        <f t="shared" si="41"/>
        <v>0.18</v>
      </c>
      <c r="R180" s="43">
        <f t="shared" si="42"/>
        <v>19.8</v>
      </c>
      <c r="S180" s="46"/>
      <c r="T180" s="45"/>
      <c r="U180" s="44"/>
      <c r="V180" s="45"/>
      <c r="W180" s="103" t="s">
        <v>34</v>
      </c>
      <c r="X180" s="41">
        <v>304</v>
      </c>
      <c r="Y180" s="40">
        <f t="shared" si="43"/>
        <v>547.20000000000005</v>
      </c>
      <c r="Z180" s="39">
        <f t="shared" si="44"/>
        <v>54.72</v>
      </c>
      <c r="AA180" s="38">
        <f t="shared" si="45"/>
        <v>6019.2</v>
      </c>
      <c r="AB180" s="37">
        <f t="shared" si="32"/>
        <v>892</v>
      </c>
      <c r="AC180" s="36">
        <f t="shared" si="30"/>
        <v>1070.4000000000001</v>
      </c>
      <c r="AD180" s="35">
        <f t="shared" si="33"/>
        <v>8920</v>
      </c>
      <c r="AE180" s="34">
        <f t="shared" si="31"/>
        <v>10704</v>
      </c>
      <c r="AM180" s="214"/>
      <c r="AN180" s="52">
        <v>110</v>
      </c>
      <c r="AO180" s="33">
        <v>8920</v>
      </c>
    </row>
    <row r="181" spans="1:41" ht="15" customHeight="1" x14ac:dyDescent="0.25">
      <c r="A181" s="59" t="s">
        <v>269</v>
      </c>
      <c r="B181" s="58" t="s">
        <v>280</v>
      </c>
      <c r="C181" s="60">
        <v>1000</v>
      </c>
      <c r="D181" s="60">
        <v>600</v>
      </c>
      <c r="E181" s="57">
        <v>150</v>
      </c>
      <c r="F181" s="55" t="s">
        <v>688</v>
      </c>
      <c r="G181" s="54" t="s">
        <v>689</v>
      </c>
      <c r="H181" s="53" t="s">
        <v>0</v>
      </c>
      <c r="I181" s="51" t="s">
        <v>3</v>
      </c>
      <c r="J181" s="50" t="s">
        <v>3</v>
      </c>
      <c r="K181" s="50" t="s">
        <v>3</v>
      </c>
      <c r="L181" s="231" t="s">
        <v>3</v>
      </c>
      <c r="M181" s="231"/>
      <c r="N181" s="49"/>
      <c r="O181" s="48">
        <v>2</v>
      </c>
      <c r="P181" s="45">
        <f t="shared" si="40"/>
        <v>1.2</v>
      </c>
      <c r="Q181" s="44">
        <f t="shared" si="41"/>
        <v>0.18</v>
      </c>
      <c r="R181" s="43">
        <f t="shared" si="42"/>
        <v>19.8</v>
      </c>
      <c r="S181" s="46"/>
      <c r="T181" s="45"/>
      <c r="U181" s="44"/>
      <c r="V181" s="45"/>
      <c r="W181" s="103" t="s">
        <v>34</v>
      </c>
      <c r="X181" s="41">
        <v>304</v>
      </c>
      <c r="Y181" s="40">
        <f t="shared" si="43"/>
        <v>364.8</v>
      </c>
      <c r="Z181" s="39">
        <f t="shared" si="44"/>
        <v>54.72</v>
      </c>
      <c r="AA181" s="38">
        <f t="shared" si="45"/>
        <v>6019.2</v>
      </c>
      <c r="AB181" s="37">
        <f t="shared" si="32"/>
        <v>1338</v>
      </c>
      <c r="AC181" s="36">
        <f t="shared" si="30"/>
        <v>1605.6</v>
      </c>
      <c r="AD181" s="35">
        <f t="shared" si="33"/>
        <v>8920</v>
      </c>
      <c r="AE181" s="34">
        <f t="shared" si="31"/>
        <v>10704</v>
      </c>
      <c r="AM181" s="214"/>
      <c r="AN181" s="52">
        <v>110</v>
      </c>
      <c r="AO181" s="33">
        <v>8920</v>
      </c>
    </row>
    <row r="182" spans="1:41" ht="15" customHeight="1" x14ac:dyDescent="0.25">
      <c r="A182" s="59" t="s">
        <v>269</v>
      </c>
      <c r="B182" s="56" t="s">
        <v>282</v>
      </c>
      <c r="C182" s="57">
        <v>1000</v>
      </c>
      <c r="D182" s="57">
        <v>600</v>
      </c>
      <c r="E182" s="57">
        <v>50</v>
      </c>
      <c r="F182" s="55" t="s">
        <v>690</v>
      </c>
      <c r="G182" s="54" t="s">
        <v>691</v>
      </c>
      <c r="H182" s="53" t="s">
        <v>0</v>
      </c>
      <c r="I182" s="51" t="s">
        <v>3</v>
      </c>
      <c r="J182" s="50"/>
      <c r="K182" s="50"/>
      <c r="L182" s="231"/>
      <c r="M182" s="231"/>
      <c r="N182" s="49"/>
      <c r="O182" s="48">
        <v>6</v>
      </c>
      <c r="P182" s="45">
        <f t="shared" si="40"/>
        <v>3.6</v>
      </c>
      <c r="Q182" s="44">
        <f t="shared" si="41"/>
        <v>0.18</v>
      </c>
      <c r="R182" s="43">
        <f t="shared" si="42"/>
        <v>19.8</v>
      </c>
      <c r="S182" s="46"/>
      <c r="T182" s="45"/>
      <c r="U182" s="44"/>
      <c r="V182" s="45"/>
      <c r="W182" s="103" t="s">
        <v>34</v>
      </c>
      <c r="X182" s="41">
        <v>304</v>
      </c>
      <c r="Y182" s="40">
        <f t="shared" si="43"/>
        <v>1094.4000000000001</v>
      </c>
      <c r="Z182" s="39">
        <f t="shared" si="44"/>
        <v>54.72</v>
      </c>
      <c r="AA182" s="38">
        <f t="shared" si="45"/>
        <v>6019.2</v>
      </c>
      <c r="AB182" s="37">
        <f t="shared" si="32"/>
        <v>494</v>
      </c>
      <c r="AC182" s="36">
        <f t="shared" si="30"/>
        <v>592.79999999999995</v>
      </c>
      <c r="AD182" s="35">
        <f t="shared" si="33"/>
        <v>9880</v>
      </c>
      <c r="AE182" s="34">
        <f t="shared" si="31"/>
        <v>11856</v>
      </c>
      <c r="AG182" s="2"/>
      <c r="AM182" s="214"/>
      <c r="AN182" s="52">
        <v>110</v>
      </c>
      <c r="AO182" s="33">
        <v>9880</v>
      </c>
    </row>
    <row r="183" spans="1:41" ht="15" customHeight="1" x14ac:dyDescent="0.25">
      <c r="A183" s="59" t="s">
        <v>269</v>
      </c>
      <c r="B183" s="58" t="s">
        <v>282</v>
      </c>
      <c r="C183" s="60">
        <v>1000</v>
      </c>
      <c r="D183" s="60">
        <v>600</v>
      </c>
      <c r="E183" s="57">
        <v>100</v>
      </c>
      <c r="F183" s="55" t="s">
        <v>692</v>
      </c>
      <c r="G183" s="54" t="s">
        <v>693</v>
      </c>
      <c r="H183" s="53" t="s">
        <v>0</v>
      </c>
      <c r="I183" s="51" t="s">
        <v>3</v>
      </c>
      <c r="J183" s="50"/>
      <c r="K183" s="50"/>
      <c r="L183" s="231"/>
      <c r="M183" s="231"/>
      <c r="N183" s="49"/>
      <c r="O183" s="48">
        <v>3</v>
      </c>
      <c r="P183" s="45">
        <f t="shared" si="40"/>
        <v>1.8</v>
      </c>
      <c r="Q183" s="44">
        <f t="shared" si="41"/>
        <v>0.18</v>
      </c>
      <c r="R183" s="43">
        <f t="shared" si="42"/>
        <v>19.8</v>
      </c>
      <c r="S183" s="46"/>
      <c r="T183" s="45"/>
      <c r="U183" s="44"/>
      <c r="V183" s="45"/>
      <c r="W183" s="103" t="s">
        <v>34</v>
      </c>
      <c r="X183" s="41">
        <v>304</v>
      </c>
      <c r="Y183" s="40">
        <f t="shared" si="43"/>
        <v>547.20000000000005</v>
      </c>
      <c r="Z183" s="39">
        <f t="shared" si="44"/>
        <v>54.72</v>
      </c>
      <c r="AA183" s="38">
        <f t="shared" si="45"/>
        <v>6019.2</v>
      </c>
      <c r="AB183" s="37">
        <f t="shared" si="32"/>
        <v>940</v>
      </c>
      <c r="AC183" s="36">
        <f t="shared" si="30"/>
        <v>1128</v>
      </c>
      <c r="AD183" s="35">
        <f t="shared" si="33"/>
        <v>9400</v>
      </c>
      <c r="AE183" s="34">
        <f t="shared" si="31"/>
        <v>11280</v>
      </c>
      <c r="AG183" s="2"/>
      <c r="AM183" s="214"/>
      <c r="AN183" s="52">
        <v>110</v>
      </c>
      <c r="AO183" s="33">
        <v>9400</v>
      </c>
    </row>
    <row r="184" spans="1:41" ht="15" customHeight="1" x14ac:dyDescent="0.25">
      <c r="A184" s="59" t="s">
        <v>269</v>
      </c>
      <c r="B184" s="58" t="s">
        <v>282</v>
      </c>
      <c r="C184" s="60">
        <v>1000</v>
      </c>
      <c r="D184" s="60">
        <v>600</v>
      </c>
      <c r="E184" s="57">
        <v>150</v>
      </c>
      <c r="F184" s="55" t="s">
        <v>694</v>
      </c>
      <c r="G184" s="54" t="s">
        <v>695</v>
      </c>
      <c r="H184" s="53" t="s">
        <v>0</v>
      </c>
      <c r="I184" s="51" t="s">
        <v>3</v>
      </c>
      <c r="J184" s="50"/>
      <c r="K184" s="50"/>
      <c r="L184" s="231"/>
      <c r="M184" s="231"/>
      <c r="N184" s="49"/>
      <c r="O184" s="48">
        <v>2</v>
      </c>
      <c r="P184" s="45">
        <f t="shared" si="40"/>
        <v>1.2</v>
      </c>
      <c r="Q184" s="44">
        <f t="shared" si="41"/>
        <v>0.18</v>
      </c>
      <c r="R184" s="43">
        <f t="shared" si="42"/>
        <v>19.8</v>
      </c>
      <c r="S184" s="46"/>
      <c r="T184" s="45"/>
      <c r="U184" s="44"/>
      <c r="V184" s="45"/>
      <c r="W184" s="103" t="s">
        <v>34</v>
      </c>
      <c r="X184" s="41">
        <v>304</v>
      </c>
      <c r="Y184" s="40">
        <f t="shared" si="43"/>
        <v>364.8</v>
      </c>
      <c r="Z184" s="39">
        <f t="shared" si="44"/>
        <v>54.72</v>
      </c>
      <c r="AA184" s="38">
        <f t="shared" si="45"/>
        <v>6019.2</v>
      </c>
      <c r="AB184" s="37">
        <f t="shared" si="32"/>
        <v>1386</v>
      </c>
      <c r="AC184" s="36">
        <f t="shared" si="30"/>
        <v>1663.2</v>
      </c>
      <c r="AD184" s="35">
        <f t="shared" si="33"/>
        <v>9240</v>
      </c>
      <c r="AE184" s="34">
        <f t="shared" si="31"/>
        <v>11088</v>
      </c>
      <c r="AG184" s="2"/>
      <c r="AM184" s="214"/>
      <c r="AN184" s="52">
        <v>110</v>
      </c>
      <c r="AO184" s="33">
        <v>9240</v>
      </c>
    </row>
    <row r="185" spans="1:41" ht="15" customHeight="1" x14ac:dyDescent="0.25">
      <c r="A185" s="59" t="s">
        <v>269</v>
      </c>
      <c r="B185" s="56" t="s">
        <v>283</v>
      </c>
      <c r="C185" s="57">
        <v>1000</v>
      </c>
      <c r="D185" s="57">
        <v>600</v>
      </c>
      <c r="E185" s="57">
        <v>50</v>
      </c>
      <c r="F185" s="55" t="s">
        <v>696</v>
      </c>
      <c r="G185" s="54" t="s">
        <v>697</v>
      </c>
      <c r="H185" s="53" t="s">
        <v>0</v>
      </c>
      <c r="I185" s="51" t="s">
        <v>3</v>
      </c>
      <c r="J185" s="50" t="s">
        <v>3</v>
      </c>
      <c r="K185" s="50" t="s">
        <v>3</v>
      </c>
      <c r="L185" s="231" t="s">
        <v>3</v>
      </c>
      <c r="M185" s="231"/>
      <c r="N185" s="49"/>
      <c r="O185" s="48">
        <v>4</v>
      </c>
      <c r="P185" s="45">
        <f t="shared" si="40"/>
        <v>2.4</v>
      </c>
      <c r="Q185" s="44">
        <f t="shared" si="41"/>
        <v>0.12</v>
      </c>
      <c r="R185" s="43">
        <f t="shared" si="42"/>
        <v>16.8</v>
      </c>
      <c r="S185" s="46"/>
      <c r="T185" s="45"/>
      <c r="U185" s="44"/>
      <c r="V185" s="45"/>
      <c r="W185" s="103" t="s">
        <v>34</v>
      </c>
      <c r="X185" s="41">
        <v>358</v>
      </c>
      <c r="Y185" s="40">
        <f t="shared" si="43"/>
        <v>859.19999999999993</v>
      </c>
      <c r="Z185" s="39">
        <f t="shared" si="44"/>
        <v>42.96</v>
      </c>
      <c r="AA185" s="38">
        <f t="shared" si="45"/>
        <v>6014.4000000000005</v>
      </c>
      <c r="AB185" s="37">
        <f t="shared" si="32"/>
        <v>580</v>
      </c>
      <c r="AC185" s="36">
        <f t="shared" si="30"/>
        <v>696</v>
      </c>
      <c r="AD185" s="35">
        <f t="shared" si="33"/>
        <v>11600</v>
      </c>
      <c r="AE185" s="34">
        <f t="shared" si="31"/>
        <v>13920</v>
      </c>
      <c r="AM185" s="214"/>
      <c r="AN185" s="52">
        <v>140</v>
      </c>
      <c r="AO185" s="33">
        <v>11600</v>
      </c>
    </row>
    <row r="186" spans="1:41" ht="15" customHeight="1" x14ac:dyDescent="0.25">
      <c r="A186" s="59" t="s">
        <v>269</v>
      </c>
      <c r="B186" s="58" t="s">
        <v>283</v>
      </c>
      <c r="C186" s="60">
        <v>1000</v>
      </c>
      <c r="D186" s="60">
        <v>600</v>
      </c>
      <c r="E186" s="57">
        <v>100</v>
      </c>
      <c r="F186" s="55" t="s">
        <v>698</v>
      </c>
      <c r="G186" s="54" t="s">
        <v>699</v>
      </c>
      <c r="H186" s="53" t="s">
        <v>0</v>
      </c>
      <c r="I186" s="51" t="s">
        <v>3</v>
      </c>
      <c r="J186" s="50" t="s">
        <v>3</v>
      </c>
      <c r="K186" s="50" t="s">
        <v>3</v>
      </c>
      <c r="L186" s="231" t="s">
        <v>3</v>
      </c>
      <c r="M186" s="231"/>
      <c r="N186" s="49"/>
      <c r="O186" s="48">
        <v>2</v>
      </c>
      <c r="P186" s="45">
        <f t="shared" ref="P186:P206" si="46">O186*C186*D186/1000000</f>
        <v>1.2</v>
      </c>
      <c r="Q186" s="44">
        <f t="shared" ref="Q186:Q206" si="47">P186*E186/1000</f>
        <v>0.12</v>
      </c>
      <c r="R186" s="43">
        <f t="shared" ref="R186:R206" si="48">Q186*AN186</f>
        <v>16.8</v>
      </c>
      <c r="S186" s="46"/>
      <c r="T186" s="45"/>
      <c r="U186" s="44"/>
      <c r="V186" s="45"/>
      <c r="W186" s="103" t="s">
        <v>34</v>
      </c>
      <c r="X186" s="41">
        <v>358</v>
      </c>
      <c r="Y186" s="40">
        <f t="shared" ref="Y186:Y207" si="49">IF($H186="пач./пал.",$X186*T186,$X186*P186)</f>
        <v>429.59999999999997</v>
      </c>
      <c r="Z186" s="39">
        <f t="shared" ref="Z186:Z207" si="50">IF($H186="пач./пал.",$X186*U186,$X186*Q186)</f>
        <v>42.96</v>
      </c>
      <c r="AA186" s="38">
        <f t="shared" ref="AA186:AA207" si="51">IF($H186="пач./пал.",$X186*V186,$X186*R186)</f>
        <v>6014.4000000000005</v>
      </c>
      <c r="AB186" s="37">
        <f t="shared" si="32"/>
        <v>1160</v>
      </c>
      <c r="AC186" s="36">
        <f t="shared" si="30"/>
        <v>1392</v>
      </c>
      <c r="AD186" s="35">
        <f t="shared" si="33"/>
        <v>11600</v>
      </c>
      <c r="AE186" s="34">
        <f t="shared" si="31"/>
        <v>13920</v>
      </c>
      <c r="AM186" s="214"/>
      <c r="AN186" s="52">
        <v>140</v>
      </c>
      <c r="AO186" s="33">
        <v>11600</v>
      </c>
    </row>
    <row r="187" spans="1:41" ht="15" customHeight="1" x14ac:dyDescent="0.25">
      <c r="A187" s="59" t="s">
        <v>269</v>
      </c>
      <c r="B187" s="58" t="s">
        <v>283</v>
      </c>
      <c r="C187" s="60">
        <v>1000</v>
      </c>
      <c r="D187" s="60">
        <v>600</v>
      </c>
      <c r="E187" s="57">
        <v>150</v>
      </c>
      <c r="F187" s="55" t="s">
        <v>700</v>
      </c>
      <c r="G187" s="54" t="s">
        <v>701</v>
      </c>
      <c r="H187" s="53" t="s">
        <v>0</v>
      </c>
      <c r="I187" s="51" t="s">
        <v>3</v>
      </c>
      <c r="J187" s="50" t="s">
        <v>3</v>
      </c>
      <c r="K187" s="50" t="s">
        <v>3</v>
      </c>
      <c r="L187" s="231" t="s">
        <v>3</v>
      </c>
      <c r="M187" s="231"/>
      <c r="N187" s="49"/>
      <c r="O187" s="329">
        <v>2</v>
      </c>
      <c r="P187" s="45">
        <f t="shared" si="46"/>
        <v>1.2</v>
      </c>
      <c r="Q187" s="44">
        <f t="shared" si="47"/>
        <v>0.18</v>
      </c>
      <c r="R187" s="43">
        <f t="shared" si="48"/>
        <v>25.2</v>
      </c>
      <c r="S187" s="46"/>
      <c r="T187" s="45"/>
      <c r="U187" s="44"/>
      <c r="V187" s="45"/>
      <c r="W187" s="103" t="s">
        <v>34</v>
      </c>
      <c r="X187" s="41">
        <v>477</v>
      </c>
      <c r="Y187" s="40">
        <f t="shared" si="49"/>
        <v>572.4</v>
      </c>
      <c r="Z187" s="39">
        <f t="shared" si="50"/>
        <v>85.86</v>
      </c>
      <c r="AA187" s="38">
        <f t="shared" si="51"/>
        <v>12020.4</v>
      </c>
      <c r="AB187" s="37">
        <f t="shared" si="32"/>
        <v>1740</v>
      </c>
      <c r="AC187" s="36">
        <f t="shared" si="30"/>
        <v>2088</v>
      </c>
      <c r="AD187" s="35">
        <f t="shared" si="33"/>
        <v>11600</v>
      </c>
      <c r="AE187" s="34">
        <f t="shared" si="31"/>
        <v>13920</v>
      </c>
      <c r="AM187" s="214"/>
      <c r="AN187" s="52">
        <v>140</v>
      </c>
      <c r="AO187" s="33">
        <v>11600</v>
      </c>
    </row>
    <row r="188" spans="1:41" ht="15" customHeight="1" x14ac:dyDescent="0.25">
      <c r="A188" s="59" t="s">
        <v>269</v>
      </c>
      <c r="B188" s="56" t="s">
        <v>285</v>
      </c>
      <c r="C188" s="57">
        <v>1000</v>
      </c>
      <c r="D188" s="57">
        <v>600</v>
      </c>
      <c r="E188" s="57">
        <v>50</v>
      </c>
      <c r="F188" s="55" t="s">
        <v>702</v>
      </c>
      <c r="G188" s="54" t="s">
        <v>703</v>
      </c>
      <c r="H188" s="53" t="s">
        <v>0</v>
      </c>
      <c r="I188" s="51" t="s">
        <v>3</v>
      </c>
      <c r="J188" s="50"/>
      <c r="K188" s="50"/>
      <c r="L188" s="231"/>
      <c r="M188" s="231"/>
      <c r="N188" s="49"/>
      <c r="O188" s="48">
        <v>4</v>
      </c>
      <c r="P188" s="45">
        <f t="shared" si="46"/>
        <v>2.4</v>
      </c>
      <c r="Q188" s="44">
        <f t="shared" si="47"/>
        <v>0.12</v>
      </c>
      <c r="R188" s="43">
        <f t="shared" si="48"/>
        <v>16.8</v>
      </c>
      <c r="S188" s="46"/>
      <c r="T188" s="45"/>
      <c r="U188" s="44"/>
      <c r="V188" s="45"/>
      <c r="W188" s="103" t="s">
        <v>34</v>
      </c>
      <c r="X188" s="41">
        <v>358</v>
      </c>
      <c r="Y188" s="40">
        <f t="shared" si="49"/>
        <v>859.19999999999993</v>
      </c>
      <c r="Z188" s="39">
        <f t="shared" si="50"/>
        <v>42.96</v>
      </c>
      <c r="AA188" s="38">
        <f t="shared" si="51"/>
        <v>6014.4000000000005</v>
      </c>
      <c r="AB188" s="37">
        <f t="shared" si="32"/>
        <v>628</v>
      </c>
      <c r="AC188" s="36">
        <f t="shared" si="30"/>
        <v>753.6</v>
      </c>
      <c r="AD188" s="35">
        <f t="shared" si="33"/>
        <v>12560</v>
      </c>
      <c r="AE188" s="34">
        <f t="shared" si="31"/>
        <v>15072</v>
      </c>
      <c r="AG188" s="2"/>
      <c r="AM188" s="214"/>
      <c r="AN188" s="52">
        <v>140</v>
      </c>
      <c r="AO188" s="33">
        <v>12560</v>
      </c>
    </row>
    <row r="189" spans="1:41" ht="15" customHeight="1" x14ac:dyDescent="0.25">
      <c r="A189" s="59" t="s">
        <v>269</v>
      </c>
      <c r="B189" s="58" t="s">
        <v>285</v>
      </c>
      <c r="C189" s="60">
        <v>1000</v>
      </c>
      <c r="D189" s="60">
        <v>600</v>
      </c>
      <c r="E189" s="57">
        <v>100</v>
      </c>
      <c r="F189" s="55" t="s">
        <v>704</v>
      </c>
      <c r="G189" s="54" t="s">
        <v>705</v>
      </c>
      <c r="H189" s="53" t="s">
        <v>0</v>
      </c>
      <c r="I189" s="51" t="s">
        <v>3</v>
      </c>
      <c r="J189" s="50"/>
      <c r="K189" s="50"/>
      <c r="L189" s="231"/>
      <c r="M189" s="231"/>
      <c r="N189" s="49"/>
      <c r="O189" s="48">
        <v>2</v>
      </c>
      <c r="P189" s="45">
        <f t="shared" si="46"/>
        <v>1.2</v>
      </c>
      <c r="Q189" s="44">
        <f t="shared" si="47"/>
        <v>0.12</v>
      </c>
      <c r="R189" s="43">
        <f t="shared" si="48"/>
        <v>16.8</v>
      </c>
      <c r="S189" s="46"/>
      <c r="T189" s="45"/>
      <c r="U189" s="44"/>
      <c r="V189" s="45"/>
      <c r="W189" s="103" t="s">
        <v>34</v>
      </c>
      <c r="X189" s="41">
        <v>358</v>
      </c>
      <c r="Y189" s="40">
        <f t="shared" si="49"/>
        <v>429.59999999999997</v>
      </c>
      <c r="Z189" s="39">
        <f t="shared" si="50"/>
        <v>42.96</v>
      </c>
      <c r="AA189" s="38">
        <f t="shared" si="51"/>
        <v>6014.4000000000005</v>
      </c>
      <c r="AB189" s="37">
        <f t="shared" si="32"/>
        <v>1208</v>
      </c>
      <c r="AC189" s="36">
        <f t="shared" si="30"/>
        <v>1449.6</v>
      </c>
      <c r="AD189" s="35">
        <f t="shared" si="33"/>
        <v>12080</v>
      </c>
      <c r="AE189" s="34">
        <f t="shared" si="31"/>
        <v>14496</v>
      </c>
      <c r="AG189" s="2"/>
      <c r="AM189" s="214"/>
      <c r="AN189" s="52">
        <v>140</v>
      </c>
      <c r="AO189" s="33">
        <v>12080</v>
      </c>
    </row>
    <row r="190" spans="1:41" ht="15" customHeight="1" thickBot="1" x14ac:dyDescent="0.3">
      <c r="A190" s="194" t="s">
        <v>269</v>
      </c>
      <c r="B190" s="195" t="s">
        <v>285</v>
      </c>
      <c r="C190" s="196">
        <v>1000</v>
      </c>
      <c r="D190" s="196">
        <v>600</v>
      </c>
      <c r="E190" s="136">
        <v>150</v>
      </c>
      <c r="F190" s="286" t="s">
        <v>706</v>
      </c>
      <c r="G190" s="197" t="s">
        <v>707</v>
      </c>
      <c r="H190" s="198" t="s">
        <v>0</v>
      </c>
      <c r="I190" s="139" t="s">
        <v>3</v>
      </c>
      <c r="J190" s="140"/>
      <c r="K190" s="140"/>
      <c r="L190" s="235"/>
      <c r="M190" s="235"/>
      <c r="N190" s="141"/>
      <c r="O190" s="330">
        <v>2</v>
      </c>
      <c r="P190" s="143">
        <f t="shared" si="46"/>
        <v>1.2</v>
      </c>
      <c r="Q190" s="199">
        <f t="shared" si="47"/>
        <v>0.18</v>
      </c>
      <c r="R190" s="144">
        <f t="shared" si="48"/>
        <v>25.2</v>
      </c>
      <c r="S190" s="221"/>
      <c r="T190" s="143"/>
      <c r="U190" s="199"/>
      <c r="V190" s="143"/>
      <c r="W190" s="220" t="s">
        <v>34</v>
      </c>
      <c r="X190" s="201">
        <v>477</v>
      </c>
      <c r="Y190" s="202">
        <f t="shared" si="49"/>
        <v>572.4</v>
      </c>
      <c r="Z190" s="203">
        <f t="shared" si="50"/>
        <v>85.86</v>
      </c>
      <c r="AA190" s="204">
        <f t="shared" si="51"/>
        <v>12020.4</v>
      </c>
      <c r="AB190" s="205">
        <f t="shared" si="32"/>
        <v>1788</v>
      </c>
      <c r="AC190" s="206">
        <f t="shared" si="30"/>
        <v>2145.6</v>
      </c>
      <c r="AD190" s="207">
        <f t="shared" si="33"/>
        <v>11920</v>
      </c>
      <c r="AE190" s="208">
        <f t="shared" si="31"/>
        <v>14304</v>
      </c>
      <c r="AG190" s="2"/>
      <c r="AM190" s="214"/>
      <c r="AN190" s="52">
        <v>140</v>
      </c>
      <c r="AO190" s="33">
        <v>11920</v>
      </c>
    </row>
    <row r="191" spans="1:41" ht="15" customHeight="1" x14ac:dyDescent="0.25">
      <c r="A191" s="85" t="s">
        <v>287</v>
      </c>
      <c r="B191" s="83" t="s">
        <v>367</v>
      </c>
      <c r="C191" s="84">
        <v>1000</v>
      </c>
      <c r="D191" s="84">
        <v>600</v>
      </c>
      <c r="E191" s="84">
        <v>25</v>
      </c>
      <c r="F191" s="82" t="s">
        <v>708</v>
      </c>
      <c r="G191" s="81" t="s">
        <v>709</v>
      </c>
      <c r="H191" s="80" t="s">
        <v>0</v>
      </c>
      <c r="I191" s="79"/>
      <c r="J191" s="78" t="s">
        <v>3</v>
      </c>
      <c r="K191" s="78"/>
      <c r="L191" s="230"/>
      <c r="M191" s="230"/>
      <c r="N191" s="77"/>
      <c r="O191" s="331">
        <v>8</v>
      </c>
      <c r="P191" s="73">
        <f t="shared" si="46"/>
        <v>4.8</v>
      </c>
      <c r="Q191" s="72">
        <f t="shared" si="47"/>
        <v>0.12</v>
      </c>
      <c r="R191" s="71">
        <f t="shared" si="48"/>
        <v>13.2</v>
      </c>
      <c r="S191" s="74"/>
      <c r="T191" s="73"/>
      <c r="U191" s="72"/>
      <c r="V191" s="73"/>
      <c r="W191" s="104" t="s">
        <v>34</v>
      </c>
      <c r="X191" s="69">
        <v>910</v>
      </c>
      <c r="Y191" s="68">
        <f t="shared" si="49"/>
        <v>4368</v>
      </c>
      <c r="Z191" s="67">
        <f t="shared" si="50"/>
        <v>109.2</v>
      </c>
      <c r="AA191" s="66">
        <f t="shared" si="51"/>
        <v>12012</v>
      </c>
      <c r="AB191" s="65">
        <f t="shared" si="32"/>
        <v>536.5</v>
      </c>
      <c r="AC191" s="64">
        <f t="shared" si="30"/>
        <v>643.79999999999995</v>
      </c>
      <c r="AD191" s="63">
        <f t="shared" si="33"/>
        <v>21460</v>
      </c>
      <c r="AE191" s="62">
        <f t="shared" si="31"/>
        <v>25752</v>
      </c>
      <c r="AM191" s="214"/>
      <c r="AN191" s="52">
        <v>110</v>
      </c>
      <c r="AO191" s="33">
        <v>21460</v>
      </c>
    </row>
    <row r="192" spans="1:41" ht="15" customHeight="1" x14ac:dyDescent="0.25">
      <c r="A192" s="59" t="s">
        <v>287</v>
      </c>
      <c r="B192" s="58" t="s">
        <v>367</v>
      </c>
      <c r="C192" s="60">
        <v>1000</v>
      </c>
      <c r="D192" s="60">
        <v>600</v>
      </c>
      <c r="E192" s="57">
        <v>30</v>
      </c>
      <c r="F192" s="55" t="s">
        <v>710</v>
      </c>
      <c r="G192" s="54" t="s">
        <v>711</v>
      </c>
      <c r="H192" s="53" t="s">
        <v>0</v>
      </c>
      <c r="I192" s="51"/>
      <c r="J192" s="50" t="s">
        <v>3</v>
      </c>
      <c r="K192" s="50"/>
      <c r="L192" s="231"/>
      <c r="M192" s="231"/>
      <c r="N192" s="49"/>
      <c r="O192" s="48">
        <v>6</v>
      </c>
      <c r="P192" s="45">
        <f t="shared" si="46"/>
        <v>3.6</v>
      </c>
      <c r="Q192" s="44">
        <f t="shared" si="47"/>
        <v>0.108</v>
      </c>
      <c r="R192" s="43">
        <f t="shared" si="48"/>
        <v>11.879999999999999</v>
      </c>
      <c r="S192" s="46"/>
      <c r="T192" s="45"/>
      <c r="U192" s="44"/>
      <c r="V192" s="45"/>
      <c r="W192" s="103" t="s">
        <v>34</v>
      </c>
      <c r="X192" s="41">
        <v>758</v>
      </c>
      <c r="Y192" s="40">
        <f t="shared" si="49"/>
        <v>2728.8</v>
      </c>
      <c r="Z192" s="39">
        <f t="shared" si="50"/>
        <v>81.864000000000004</v>
      </c>
      <c r="AA192" s="38">
        <f t="shared" si="51"/>
        <v>9005.0399999999991</v>
      </c>
      <c r="AB192" s="37">
        <f t="shared" si="32"/>
        <v>643.79999999999995</v>
      </c>
      <c r="AC192" s="36">
        <f t="shared" si="30"/>
        <v>772.56</v>
      </c>
      <c r="AD192" s="35">
        <f t="shared" si="33"/>
        <v>21460</v>
      </c>
      <c r="AE192" s="34">
        <f t="shared" si="31"/>
        <v>25752</v>
      </c>
      <c r="AM192" s="214"/>
      <c r="AN192" s="52">
        <v>110</v>
      </c>
      <c r="AO192" s="33">
        <v>21460</v>
      </c>
    </row>
    <row r="193" spans="1:41" ht="15" customHeight="1" x14ac:dyDescent="0.25">
      <c r="A193" s="59" t="s">
        <v>287</v>
      </c>
      <c r="B193" s="58" t="s">
        <v>367</v>
      </c>
      <c r="C193" s="60">
        <v>1000</v>
      </c>
      <c r="D193" s="60">
        <v>600</v>
      </c>
      <c r="E193" s="57">
        <v>50</v>
      </c>
      <c r="F193" s="55" t="s">
        <v>712</v>
      </c>
      <c r="G193" s="54" t="s">
        <v>713</v>
      </c>
      <c r="H193" s="53" t="s">
        <v>0</v>
      </c>
      <c r="I193" s="51"/>
      <c r="J193" s="50" t="s">
        <v>3</v>
      </c>
      <c r="K193" s="50"/>
      <c r="L193" s="231"/>
      <c r="M193" s="231"/>
      <c r="N193" s="49"/>
      <c r="O193" s="48">
        <v>4</v>
      </c>
      <c r="P193" s="45">
        <f t="shared" si="46"/>
        <v>2.4</v>
      </c>
      <c r="Q193" s="44">
        <f t="shared" si="47"/>
        <v>0.12</v>
      </c>
      <c r="R193" s="43">
        <f t="shared" si="48"/>
        <v>13.2</v>
      </c>
      <c r="S193" s="46"/>
      <c r="T193" s="45"/>
      <c r="U193" s="44"/>
      <c r="V193" s="45"/>
      <c r="W193" s="103" t="s">
        <v>34</v>
      </c>
      <c r="X193" s="41">
        <v>682</v>
      </c>
      <c r="Y193" s="40">
        <f t="shared" si="49"/>
        <v>1636.8</v>
      </c>
      <c r="Z193" s="39">
        <f t="shared" si="50"/>
        <v>81.84</v>
      </c>
      <c r="AA193" s="38">
        <f t="shared" si="51"/>
        <v>9002.4</v>
      </c>
      <c r="AB193" s="37">
        <f t="shared" si="32"/>
        <v>1073</v>
      </c>
      <c r="AC193" s="36">
        <f t="shared" si="30"/>
        <v>1287.5999999999999</v>
      </c>
      <c r="AD193" s="35">
        <f t="shared" si="33"/>
        <v>21460</v>
      </c>
      <c r="AE193" s="34">
        <f t="shared" si="31"/>
        <v>25752</v>
      </c>
      <c r="AM193" s="214"/>
      <c r="AN193" s="52">
        <v>110</v>
      </c>
      <c r="AO193" s="33">
        <v>21460</v>
      </c>
    </row>
    <row r="194" spans="1:41" ht="15" customHeight="1" x14ac:dyDescent="0.25">
      <c r="A194" s="59" t="s">
        <v>287</v>
      </c>
      <c r="B194" s="56" t="s">
        <v>368</v>
      </c>
      <c r="C194" s="57">
        <v>1000</v>
      </c>
      <c r="D194" s="57">
        <v>600</v>
      </c>
      <c r="E194" s="57">
        <v>25</v>
      </c>
      <c r="F194" s="55" t="s">
        <v>714</v>
      </c>
      <c r="G194" s="54" t="s">
        <v>715</v>
      </c>
      <c r="H194" s="53" t="s">
        <v>0</v>
      </c>
      <c r="I194" s="51"/>
      <c r="J194" s="50" t="s">
        <v>3</v>
      </c>
      <c r="K194" s="50"/>
      <c r="L194" s="231"/>
      <c r="M194" s="231"/>
      <c r="N194" s="49"/>
      <c r="O194" s="329">
        <v>8</v>
      </c>
      <c r="P194" s="45">
        <f t="shared" si="46"/>
        <v>4.8</v>
      </c>
      <c r="Q194" s="44">
        <f t="shared" si="47"/>
        <v>0.12</v>
      </c>
      <c r="R194" s="43">
        <f t="shared" si="48"/>
        <v>13.2</v>
      </c>
      <c r="S194" s="46"/>
      <c r="T194" s="45"/>
      <c r="U194" s="44"/>
      <c r="V194" s="45"/>
      <c r="W194" s="103" t="s">
        <v>34</v>
      </c>
      <c r="X194" s="41">
        <v>910</v>
      </c>
      <c r="Y194" s="40">
        <f t="shared" si="49"/>
        <v>4368</v>
      </c>
      <c r="Z194" s="39">
        <f t="shared" si="50"/>
        <v>109.2</v>
      </c>
      <c r="AA194" s="38">
        <f t="shared" si="51"/>
        <v>12012</v>
      </c>
      <c r="AB194" s="37">
        <f t="shared" si="32"/>
        <v>629</v>
      </c>
      <c r="AC194" s="36">
        <f t="shared" si="30"/>
        <v>754.8</v>
      </c>
      <c r="AD194" s="35">
        <f t="shared" si="33"/>
        <v>25160</v>
      </c>
      <c r="AE194" s="34">
        <f t="shared" si="31"/>
        <v>30192</v>
      </c>
      <c r="AM194" s="214"/>
      <c r="AN194" s="52">
        <v>110</v>
      </c>
      <c r="AO194" s="33">
        <v>25160</v>
      </c>
    </row>
    <row r="195" spans="1:41" ht="15" customHeight="1" x14ac:dyDescent="0.25">
      <c r="A195" s="59" t="s">
        <v>287</v>
      </c>
      <c r="B195" s="58" t="s">
        <v>368</v>
      </c>
      <c r="C195" s="60">
        <v>1000</v>
      </c>
      <c r="D195" s="60">
        <v>600</v>
      </c>
      <c r="E195" s="57">
        <v>30</v>
      </c>
      <c r="F195" s="55" t="s">
        <v>716</v>
      </c>
      <c r="G195" s="54" t="s">
        <v>717</v>
      </c>
      <c r="H195" s="53" t="s">
        <v>0</v>
      </c>
      <c r="I195" s="51"/>
      <c r="J195" s="50" t="s">
        <v>3</v>
      </c>
      <c r="K195" s="50"/>
      <c r="L195" s="231"/>
      <c r="M195" s="231"/>
      <c r="N195" s="49"/>
      <c r="O195" s="48">
        <v>6</v>
      </c>
      <c r="P195" s="45">
        <f t="shared" si="46"/>
        <v>3.6</v>
      </c>
      <c r="Q195" s="44">
        <f t="shared" si="47"/>
        <v>0.108</v>
      </c>
      <c r="R195" s="43">
        <f t="shared" si="48"/>
        <v>11.879999999999999</v>
      </c>
      <c r="S195" s="46"/>
      <c r="T195" s="45"/>
      <c r="U195" s="44"/>
      <c r="V195" s="45"/>
      <c r="W195" s="42" t="s">
        <v>1</v>
      </c>
      <c r="X195" s="41">
        <v>1</v>
      </c>
      <c r="Y195" s="40">
        <f t="shared" si="49"/>
        <v>3.6</v>
      </c>
      <c r="Z195" s="39">
        <f t="shared" si="50"/>
        <v>0.108</v>
      </c>
      <c r="AA195" s="38">
        <f t="shared" si="51"/>
        <v>11.879999999999999</v>
      </c>
      <c r="AB195" s="37">
        <f t="shared" si="32"/>
        <v>726.6</v>
      </c>
      <c r="AC195" s="36">
        <f t="shared" si="30"/>
        <v>871.92</v>
      </c>
      <c r="AD195" s="35">
        <f t="shared" si="33"/>
        <v>24220</v>
      </c>
      <c r="AE195" s="34">
        <f t="shared" si="31"/>
        <v>29064</v>
      </c>
      <c r="AM195" s="214"/>
      <c r="AN195" s="52">
        <v>110</v>
      </c>
      <c r="AO195" s="33">
        <v>24220</v>
      </c>
    </row>
    <row r="196" spans="1:41" ht="15" customHeight="1" x14ac:dyDescent="0.25">
      <c r="A196" s="59" t="s">
        <v>287</v>
      </c>
      <c r="B196" s="58" t="s">
        <v>368</v>
      </c>
      <c r="C196" s="60">
        <v>1000</v>
      </c>
      <c r="D196" s="60">
        <v>600</v>
      </c>
      <c r="E196" s="57">
        <v>50</v>
      </c>
      <c r="F196" s="55" t="s">
        <v>718</v>
      </c>
      <c r="G196" s="54" t="s">
        <v>719</v>
      </c>
      <c r="H196" s="53" t="s">
        <v>0</v>
      </c>
      <c r="I196" s="51"/>
      <c r="J196" s="50" t="s">
        <v>3</v>
      </c>
      <c r="K196" s="50"/>
      <c r="L196" s="231"/>
      <c r="M196" s="231"/>
      <c r="N196" s="49"/>
      <c r="O196" s="48">
        <v>4</v>
      </c>
      <c r="P196" s="45">
        <f t="shared" si="46"/>
        <v>2.4</v>
      </c>
      <c r="Q196" s="44">
        <f t="shared" si="47"/>
        <v>0.12</v>
      </c>
      <c r="R196" s="43">
        <f t="shared" si="48"/>
        <v>13.2</v>
      </c>
      <c r="S196" s="46"/>
      <c r="T196" s="45"/>
      <c r="U196" s="44"/>
      <c r="V196" s="45"/>
      <c r="W196" s="42" t="s">
        <v>1</v>
      </c>
      <c r="X196" s="41">
        <v>1</v>
      </c>
      <c r="Y196" s="40">
        <f t="shared" si="49"/>
        <v>2.4</v>
      </c>
      <c r="Z196" s="39">
        <f t="shared" si="50"/>
        <v>0.12</v>
      </c>
      <c r="AA196" s="38">
        <f t="shared" si="51"/>
        <v>13.2</v>
      </c>
      <c r="AB196" s="37">
        <f t="shared" si="32"/>
        <v>1153</v>
      </c>
      <c r="AC196" s="36">
        <f t="shared" si="30"/>
        <v>1383.6</v>
      </c>
      <c r="AD196" s="35">
        <f t="shared" si="33"/>
        <v>23060</v>
      </c>
      <c r="AE196" s="34">
        <f t="shared" si="31"/>
        <v>27672</v>
      </c>
      <c r="AM196" s="214"/>
      <c r="AN196" s="52">
        <v>110</v>
      </c>
      <c r="AO196" s="33">
        <v>23060</v>
      </c>
    </row>
    <row r="197" spans="1:41" ht="15" customHeight="1" x14ac:dyDescent="0.25">
      <c r="A197" s="59" t="s">
        <v>287</v>
      </c>
      <c r="B197" s="56" t="s">
        <v>369</v>
      </c>
      <c r="C197" s="57">
        <v>1000</v>
      </c>
      <c r="D197" s="57">
        <v>600</v>
      </c>
      <c r="E197" s="57">
        <v>50</v>
      </c>
      <c r="F197" s="55" t="s">
        <v>720</v>
      </c>
      <c r="G197" s="54" t="s">
        <v>721</v>
      </c>
      <c r="H197" s="292" t="s">
        <v>14</v>
      </c>
      <c r="I197" s="51"/>
      <c r="J197" s="50"/>
      <c r="K197" s="50"/>
      <c r="L197" s="231"/>
      <c r="M197" s="231"/>
      <c r="N197" s="49" t="s">
        <v>3</v>
      </c>
      <c r="O197" s="48">
        <v>5</v>
      </c>
      <c r="P197" s="45">
        <f t="shared" si="46"/>
        <v>3</v>
      </c>
      <c r="Q197" s="44">
        <f t="shared" si="47"/>
        <v>0.15</v>
      </c>
      <c r="R197" s="43">
        <f t="shared" si="48"/>
        <v>16.5</v>
      </c>
      <c r="S197" s="294">
        <v>20</v>
      </c>
      <c r="T197" s="45">
        <f t="shared" ref="T197:T199" si="52">P197*S197</f>
        <v>60</v>
      </c>
      <c r="U197" s="44">
        <f t="shared" ref="U197:U199" si="53">Q197*S197</f>
        <v>3</v>
      </c>
      <c r="V197" s="45">
        <f t="shared" ref="V197:V199" si="54">AN197*U197</f>
        <v>330</v>
      </c>
      <c r="W197" s="103" t="s">
        <v>34</v>
      </c>
      <c r="X197" s="290">
        <v>13</v>
      </c>
      <c r="Y197" s="40">
        <f t="shared" si="49"/>
        <v>780</v>
      </c>
      <c r="Z197" s="39">
        <f t="shared" si="50"/>
        <v>39</v>
      </c>
      <c r="AA197" s="38">
        <f t="shared" si="51"/>
        <v>4290</v>
      </c>
      <c r="AB197" s="37">
        <f t="shared" si="32"/>
        <v>1285</v>
      </c>
      <c r="AC197" s="36">
        <f t="shared" si="30"/>
        <v>1542</v>
      </c>
      <c r="AD197" s="35">
        <f t="shared" si="33"/>
        <v>25700</v>
      </c>
      <c r="AE197" s="34">
        <f t="shared" si="31"/>
        <v>30840</v>
      </c>
      <c r="AM197" s="214"/>
      <c r="AN197" s="52">
        <v>110</v>
      </c>
      <c r="AO197" s="33">
        <v>25700</v>
      </c>
    </row>
    <row r="198" spans="1:41" ht="15" customHeight="1" x14ac:dyDescent="0.25">
      <c r="A198" s="59" t="s">
        <v>287</v>
      </c>
      <c r="B198" s="58" t="s">
        <v>369</v>
      </c>
      <c r="C198" s="60">
        <v>1000</v>
      </c>
      <c r="D198" s="60">
        <v>600</v>
      </c>
      <c r="E198" s="57">
        <v>100</v>
      </c>
      <c r="F198" s="55" t="s">
        <v>722</v>
      </c>
      <c r="G198" s="54" t="s">
        <v>723</v>
      </c>
      <c r="H198" s="292" t="s">
        <v>14</v>
      </c>
      <c r="I198" s="51"/>
      <c r="J198" s="50"/>
      <c r="K198" s="50"/>
      <c r="L198" s="231"/>
      <c r="M198" s="231"/>
      <c r="N198" s="49" t="s">
        <v>3</v>
      </c>
      <c r="O198" s="48">
        <v>2</v>
      </c>
      <c r="P198" s="45">
        <f t="shared" si="46"/>
        <v>1.2</v>
      </c>
      <c r="Q198" s="44">
        <f t="shared" si="47"/>
        <v>0.12</v>
      </c>
      <c r="R198" s="43">
        <f t="shared" si="48"/>
        <v>13.2</v>
      </c>
      <c r="S198" s="294">
        <v>24</v>
      </c>
      <c r="T198" s="45">
        <f t="shared" si="52"/>
        <v>28.799999999999997</v>
      </c>
      <c r="U198" s="44">
        <f t="shared" si="53"/>
        <v>2.88</v>
      </c>
      <c r="V198" s="45">
        <f t="shared" si="54"/>
        <v>316.8</v>
      </c>
      <c r="W198" s="103" t="s">
        <v>34</v>
      </c>
      <c r="X198" s="290">
        <v>13</v>
      </c>
      <c r="Y198" s="40">
        <f t="shared" si="49"/>
        <v>374.4</v>
      </c>
      <c r="Z198" s="39">
        <f t="shared" si="50"/>
        <v>37.44</v>
      </c>
      <c r="AA198" s="38">
        <f t="shared" si="51"/>
        <v>4118.4000000000005</v>
      </c>
      <c r="AB198" s="37">
        <f t="shared" si="32"/>
        <v>3052</v>
      </c>
      <c r="AC198" s="36">
        <f t="shared" si="30"/>
        <v>3662.4</v>
      </c>
      <c r="AD198" s="35">
        <f t="shared" si="33"/>
        <v>30520</v>
      </c>
      <c r="AE198" s="34">
        <f t="shared" si="31"/>
        <v>36624</v>
      </c>
      <c r="AM198" s="214"/>
      <c r="AN198" s="52">
        <v>110</v>
      </c>
      <c r="AO198" s="33">
        <v>30520</v>
      </c>
    </row>
    <row r="199" spans="1:41" ht="15" customHeight="1" x14ac:dyDescent="0.25">
      <c r="A199" s="59" t="s">
        <v>287</v>
      </c>
      <c r="B199" s="56" t="s">
        <v>370</v>
      </c>
      <c r="C199" s="57">
        <v>1000</v>
      </c>
      <c r="D199" s="57">
        <v>600</v>
      </c>
      <c r="E199" s="57">
        <v>30</v>
      </c>
      <c r="F199" s="55" t="s">
        <v>724</v>
      </c>
      <c r="G199" s="54" t="s">
        <v>725</v>
      </c>
      <c r="H199" s="292" t="s">
        <v>14</v>
      </c>
      <c r="I199" s="51"/>
      <c r="J199" s="50"/>
      <c r="K199" s="50"/>
      <c r="L199" s="231"/>
      <c r="M199" s="231"/>
      <c r="N199" s="49" t="s">
        <v>3</v>
      </c>
      <c r="O199" s="48">
        <v>8</v>
      </c>
      <c r="P199" s="45">
        <f t="shared" si="46"/>
        <v>4.8</v>
      </c>
      <c r="Q199" s="44">
        <f t="shared" si="47"/>
        <v>0.14399999999999999</v>
      </c>
      <c r="R199" s="43">
        <f t="shared" si="48"/>
        <v>15.839999999999998</v>
      </c>
      <c r="S199" s="294">
        <v>16</v>
      </c>
      <c r="T199" s="45">
        <f t="shared" si="52"/>
        <v>76.8</v>
      </c>
      <c r="U199" s="44">
        <f t="shared" si="53"/>
        <v>2.3039999999999998</v>
      </c>
      <c r="V199" s="45">
        <f t="shared" si="54"/>
        <v>253.43999999999997</v>
      </c>
      <c r="W199" s="103" t="s">
        <v>34</v>
      </c>
      <c r="X199" s="290">
        <v>16</v>
      </c>
      <c r="Y199" s="40">
        <f t="shared" si="49"/>
        <v>1228.8</v>
      </c>
      <c r="Z199" s="39">
        <f t="shared" si="50"/>
        <v>36.863999999999997</v>
      </c>
      <c r="AA199" s="38">
        <f t="shared" si="51"/>
        <v>4055.0399999999995</v>
      </c>
      <c r="AB199" s="37">
        <f t="shared" si="32"/>
        <v>880.2</v>
      </c>
      <c r="AC199" s="36">
        <f t="shared" si="30"/>
        <v>1056.24</v>
      </c>
      <c r="AD199" s="35">
        <f t="shared" si="33"/>
        <v>29340</v>
      </c>
      <c r="AE199" s="34">
        <f t="shared" si="31"/>
        <v>35208</v>
      </c>
      <c r="AM199" s="214"/>
      <c r="AN199" s="52">
        <v>110</v>
      </c>
      <c r="AO199" s="33">
        <v>29340</v>
      </c>
    </row>
    <row r="200" spans="1:41" ht="15" customHeight="1" thickBot="1" x14ac:dyDescent="0.3">
      <c r="A200" s="32" t="s">
        <v>287</v>
      </c>
      <c r="B200" s="31" t="s">
        <v>370</v>
      </c>
      <c r="C200" s="29">
        <v>1000</v>
      </c>
      <c r="D200" s="29">
        <v>600</v>
      </c>
      <c r="E200" s="30">
        <v>50</v>
      </c>
      <c r="F200" s="287" t="s">
        <v>726</v>
      </c>
      <c r="G200" s="27" t="s">
        <v>727</v>
      </c>
      <c r="H200" s="293" t="s">
        <v>14</v>
      </c>
      <c r="I200" s="25"/>
      <c r="J200" s="24"/>
      <c r="K200" s="24"/>
      <c r="L200" s="234"/>
      <c r="M200" s="234"/>
      <c r="N200" s="23" t="s">
        <v>3</v>
      </c>
      <c r="O200" s="22">
        <v>4</v>
      </c>
      <c r="P200" s="20">
        <f t="shared" si="46"/>
        <v>2.4</v>
      </c>
      <c r="Q200" s="19">
        <f t="shared" si="47"/>
        <v>0.12</v>
      </c>
      <c r="R200" s="18">
        <f t="shared" si="48"/>
        <v>13.2</v>
      </c>
      <c r="S200" s="295">
        <v>24</v>
      </c>
      <c r="T200" s="20">
        <f>P200*S200</f>
        <v>57.599999999999994</v>
      </c>
      <c r="U200" s="19">
        <f>Q200*S200</f>
        <v>2.88</v>
      </c>
      <c r="V200" s="20">
        <f>AN200*U200</f>
        <v>316.8</v>
      </c>
      <c r="W200" s="102" t="s">
        <v>34</v>
      </c>
      <c r="X200" s="291">
        <v>13</v>
      </c>
      <c r="Y200" s="16">
        <f t="shared" si="49"/>
        <v>748.8</v>
      </c>
      <c r="Z200" s="15">
        <f t="shared" si="50"/>
        <v>37.44</v>
      </c>
      <c r="AA200" s="14">
        <f t="shared" si="51"/>
        <v>4118.4000000000005</v>
      </c>
      <c r="AB200" s="13">
        <f t="shared" si="32"/>
        <v>1409</v>
      </c>
      <c r="AC200" s="12">
        <f t="shared" si="30"/>
        <v>1690.8</v>
      </c>
      <c r="AD200" s="11">
        <f t="shared" si="33"/>
        <v>28180</v>
      </c>
      <c r="AE200" s="10">
        <f t="shared" si="31"/>
        <v>33816</v>
      </c>
      <c r="AM200" s="214"/>
      <c r="AN200" s="52">
        <v>110</v>
      </c>
      <c r="AO200" s="33">
        <v>28180</v>
      </c>
    </row>
    <row r="201" spans="1:41" ht="15" customHeight="1" x14ac:dyDescent="0.25">
      <c r="A201" s="182" t="s">
        <v>298</v>
      </c>
      <c r="B201" s="138" t="s">
        <v>299</v>
      </c>
      <c r="C201" s="137">
        <v>1000</v>
      </c>
      <c r="D201" s="137">
        <v>600</v>
      </c>
      <c r="E201" s="137">
        <v>25</v>
      </c>
      <c r="F201" s="271" t="s">
        <v>728</v>
      </c>
      <c r="G201" s="209" t="s">
        <v>729</v>
      </c>
      <c r="H201" s="210" t="s">
        <v>0</v>
      </c>
      <c r="I201" s="145"/>
      <c r="J201" s="146" t="s">
        <v>3</v>
      </c>
      <c r="K201" s="146"/>
      <c r="L201" s="233"/>
      <c r="M201" s="233"/>
      <c r="N201" s="147"/>
      <c r="O201" s="148">
        <v>12</v>
      </c>
      <c r="P201" s="149">
        <f t="shared" si="46"/>
        <v>7.2</v>
      </c>
      <c r="Q201" s="183">
        <f t="shared" si="47"/>
        <v>0.18</v>
      </c>
      <c r="R201" s="150">
        <f t="shared" si="48"/>
        <v>14.399999999999999</v>
      </c>
      <c r="S201" s="184"/>
      <c r="T201" s="149"/>
      <c r="U201" s="183"/>
      <c r="V201" s="149"/>
      <c r="W201" s="211" t="s">
        <v>1</v>
      </c>
      <c r="X201" s="186">
        <v>1</v>
      </c>
      <c r="Y201" s="187">
        <f t="shared" si="49"/>
        <v>7.2</v>
      </c>
      <c r="Z201" s="188">
        <f t="shared" si="50"/>
        <v>0.18</v>
      </c>
      <c r="AA201" s="189">
        <f t="shared" si="51"/>
        <v>14.399999999999999</v>
      </c>
      <c r="AB201" s="190">
        <f t="shared" si="32"/>
        <v>360</v>
      </c>
      <c r="AC201" s="191">
        <f t="shared" si="30"/>
        <v>432</v>
      </c>
      <c r="AD201" s="192">
        <f t="shared" si="33"/>
        <v>14400</v>
      </c>
      <c r="AE201" s="193">
        <f t="shared" si="31"/>
        <v>17280</v>
      </c>
      <c r="AM201" s="214"/>
      <c r="AN201" s="52">
        <v>80</v>
      </c>
      <c r="AO201" s="33">
        <v>14400</v>
      </c>
    </row>
    <row r="202" spans="1:41" ht="15" customHeight="1" x14ac:dyDescent="0.25">
      <c r="A202" s="59" t="s">
        <v>298</v>
      </c>
      <c r="B202" s="58" t="s">
        <v>299</v>
      </c>
      <c r="C202" s="60">
        <v>1000</v>
      </c>
      <c r="D202" s="60">
        <v>600</v>
      </c>
      <c r="E202" s="57">
        <v>30</v>
      </c>
      <c r="F202" s="55" t="s">
        <v>730</v>
      </c>
      <c r="G202" s="54" t="s">
        <v>731</v>
      </c>
      <c r="H202" s="53" t="s">
        <v>0</v>
      </c>
      <c r="I202" s="51"/>
      <c r="J202" s="50" t="s">
        <v>3</v>
      </c>
      <c r="K202" s="50"/>
      <c r="L202" s="231"/>
      <c r="M202" s="231"/>
      <c r="N202" s="49"/>
      <c r="O202" s="48">
        <v>10</v>
      </c>
      <c r="P202" s="45">
        <f t="shared" si="46"/>
        <v>6</v>
      </c>
      <c r="Q202" s="44">
        <f t="shared" si="47"/>
        <v>0.18</v>
      </c>
      <c r="R202" s="43">
        <f t="shared" si="48"/>
        <v>14.399999999999999</v>
      </c>
      <c r="S202" s="46"/>
      <c r="T202" s="45"/>
      <c r="U202" s="44"/>
      <c r="V202" s="45"/>
      <c r="W202" s="103" t="s">
        <v>34</v>
      </c>
      <c r="X202" s="41">
        <v>625</v>
      </c>
      <c r="Y202" s="40">
        <f t="shared" si="49"/>
        <v>3750</v>
      </c>
      <c r="Z202" s="39">
        <f t="shared" si="50"/>
        <v>112.5</v>
      </c>
      <c r="AA202" s="38">
        <f t="shared" si="51"/>
        <v>9000</v>
      </c>
      <c r="AB202" s="37">
        <f t="shared" si="32"/>
        <v>427.2</v>
      </c>
      <c r="AC202" s="36">
        <f t="shared" si="30"/>
        <v>512.64</v>
      </c>
      <c r="AD202" s="35">
        <f t="shared" si="33"/>
        <v>14240</v>
      </c>
      <c r="AE202" s="34">
        <f t="shared" si="31"/>
        <v>17088</v>
      </c>
      <c r="AM202" s="214"/>
      <c r="AN202" s="52">
        <v>80</v>
      </c>
      <c r="AO202" s="33">
        <v>14240</v>
      </c>
    </row>
    <row r="203" spans="1:41" ht="15" customHeight="1" x14ac:dyDescent="0.25">
      <c r="A203" s="59" t="s">
        <v>298</v>
      </c>
      <c r="B203" s="58" t="s">
        <v>299</v>
      </c>
      <c r="C203" s="60">
        <v>1000</v>
      </c>
      <c r="D203" s="60">
        <v>600</v>
      </c>
      <c r="E203" s="57">
        <v>35</v>
      </c>
      <c r="F203" s="55" t="s">
        <v>732</v>
      </c>
      <c r="G203" s="54" t="s">
        <v>733</v>
      </c>
      <c r="H203" s="53" t="s">
        <v>0</v>
      </c>
      <c r="I203" s="51"/>
      <c r="J203" s="50" t="s">
        <v>3</v>
      </c>
      <c r="K203" s="50"/>
      <c r="L203" s="231"/>
      <c r="M203" s="231"/>
      <c r="N203" s="49"/>
      <c r="O203" s="48">
        <v>10</v>
      </c>
      <c r="P203" s="45">
        <f t="shared" si="46"/>
        <v>6</v>
      </c>
      <c r="Q203" s="44">
        <f t="shared" si="47"/>
        <v>0.21</v>
      </c>
      <c r="R203" s="43">
        <f t="shared" si="48"/>
        <v>16.8</v>
      </c>
      <c r="S203" s="46"/>
      <c r="T203" s="45"/>
      <c r="U203" s="44"/>
      <c r="V203" s="45"/>
      <c r="W203" s="103" t="s">
        <v>34</v>
      </c>
      <c r="X203" s="41">
        <v>536</v>
      </c>
      <c r="Y203" s="40">
        <f t="shared" si="49"/>
        <v>3216</v>
      </c>
      <c r="Z203" s="39">
        <f t="shared" si="50"/>
        <v>112.56</v>
      </c>
      <c r="AA203" s="38">
        <f t="shared" si="51"/>
        <v>9004.8000000000011</v>
      </c>
      <c r="AB203" s="37">
        <f t="shared" si="32"/>
        <v>478.1</v>
      </c>
      <c r="AC203" s="36">
        <f t="shared" si="30"/>
        <v>573.72</v>
      </c>
      <c r="AD203" s="35">
        <f t="shared" si="33"/>
        <v>13660</v>
      </c>
      <c r="AE203" s="34">
        <f t="shared" si="31"/>
        <v>16392</v>
      </c>
      <c r="AM203" s="214"/>
      <c r="AN203" s="52">
        <v>80</v>
      </c>
      <c r="AO203" s="33">
        <v>13660</v>
      </c>
    </row>
    <row r="204" spans="1:41" ht="15" customHeight="1" x14ac:dyDescent="0.25">
      <c r="A204" s="59" t="s">
        <v>298</v>
      </c>
      <c r="B204" s="58" t="s">
        <v>299</v>
      </c>
      <c r="C204" s="60">
        <v>1000</v>
      </c>
      <c r="D204" s="60">
        <v>600</v>
      </c>
      <c r="E204" s="57">
        <v>50</v>
      </c>
      <c r="F204" s="55" t="s">
        <v>734</v>
      </c>
      <c r="G204" s="54" t="s">
        <v>735</v>
      </c>
      <c r="H204" s="53" t="s">
        <v>0</v>
      </c>
      <c r="I204" s="51"/>
      <c r="J204" s="50" t="s">
        <v>3</v>
      </c>
      <c r="K204" s="50"/>
      <c r="L204" s="231"/>
      <c r="M204" s="231"/>
      <c r="N204" s="49"/>
      <c r="O204" s="48">
        <v>7</v>
      </c>
      <c r="P204" s="45">
        <f t="shared" si="46"/>
        <v>4.2</v>
      </c>
      <c r="Q204" s="44">
        <f t="shared" si="47"/>
        <v>0.21</v>
      </c>
      <c r="R204" s="43">
        <f t="shared" si="48"/>
        <v>16.8</v>
      </c>
      <c r="S204" s="46"/>
      <c r="T204" s="45"/>
      <c r="U204" s="44"/>
      <c r="V204" s="45"/>
      <c r="W204" s="42" t="s">
        <v>1</v>
      </c>
      <c r="X204" s="41">
        <v>1</v>
      </c>
      <c r="Y204" s="40">
        <f t="shared" si="49"/>
        <v>4.2</v>
      </c>
      <c r="Z204" s="39">
        <f t="shared" si="50"/>
        <v>0.21</v>
      </c>
      <c r="AA204" s="38">
        <f t="shared" si="51"/>
        <v>16.8</v>
      </c>
      <c r="AB204" s="37">
        <f t="shared" si="32"/>
        <v>601</v>
      </c>
      <c r="AC204" s="36">
        <f t="shared" si="30"/>
        <v>721.2</v>
      </c>
      <c r="AD204" s="35">
        <f t="shared" si="33"/>
        <v>12020</v>
      </c>
      <c r="AE204" s="34">
        <f t="shared" si="31"/>
        <v>14424</v>
      </c>
      <c r="AM204" s="214"/>
      <c r="AN204" s="52">
        <v>80</v>
      </c>
      <c r="AO204" s="33">
        <v>12020</v>
      </c>
    </row>
    <row r="205" spans="1:41" ht="15" customHeight="1" x14ac:dyDescent="0.25">
      <c r="A205" s="59" t="s">
        <v>298</v>
      </c>
      <c r="B205" s="58" t="s">
        <v>299</v>
      </c>
      <c r="C205" s="60">
        <v>1000</v>
      </c>
      <c r="D205" s="60">
        <v>600</v>
      </c>
      <c r="E205" s="57">
        <v>80</v>
      </c>
      <c r="F205" s="55" t="s">
        <v>736</v>
      </c>
      <c r="G205" s="54" t="s">
        <v>737</v>
      </c>
      <c r="H205" s="53" t="s">
        <v>0</v>
      </c>
      <c r="I205" s="51"/>
      <c r="J205" s="50" t="s">
        <v>3</v>
      </c>
      <c r="K205" s="50"/>
      <c r="L205" s="231"/>
      <c r="M205" s="231"/>
      <c r="N205" s="49"/>
      <c r="O205" s="48">
        <v>4</v>
      </c>
      <c r="P205" s="45">
        <f t="shared" si="46"/>
        <v>2.4</v>
      </c>
      <c r="Q205" s="44">
        <f t="shared" si="47"/>
        <v>0.192</v>
      </c>
      <c r="R205" s="43">
        <f t="shared" si="48"/>
        <v>15.36</v>
      </c>
      <c r="S205" s="46"/>
      <c r="T205" s="45"/>
      <c r="U205" s="44"/>
      <c r="V205" s="45"/>
      <c r="W205" s="103" t="s">
        <v>34</v>
      </c>
      <c r="X205" s="41">
        <v>586</v>
      </c>
      <c r="Y205" s="40">
        <f t="shared" si="49"/>
        <v>1406.3999999999999</v>
      </c>
      <c r="Z205" s="39">
        <f t="shared" si="50"/>
        <v>112.512</v>
      </c>
      <c r="AA205" s="38">
        <f t="shared" si="51"/>
        <v>9000.9599999999991</v>
      </c>
      <c r="AB205" s="37">
        <f t="shared" si="32"/>
        <v>888</v>
      </c>
      <c r="AC205" s="36">
        <f t="shared" si="30"/>
        <v>1065.5999999999999</v>
      </c>
      <c r="AD205" s="35">
        <f t="shared" si="33"/>
        <v>11100</v>
      </c>
      <c r="AE205" s="34">
        <f t="shared" si="31"/>
        <v>13320</v>
      </c>
      <c r="AM205" s="214"/>
      <c r="AN205" s="52">
        <v>80</v>
      </c>
      <c r="AO205" s="33">
        <v>11100</v>
      </c>
    </row>
    <row r="206" spans="1:41" ht="15" customHeight="1" x14ac:dyDescent="0.25">
      <c r="A206" s="59" t="s">
        <v>298</v>
      </c>
      <c r="B206" s="56" t="s">
        <v>300</v>
      </c>
      <c r="C206" s="57">
        <v>1000</v>
      </c>
      <c r="D206" s="57">
        <v>600</v>
      </c>
      <c r="E206" s="57">
        <v>50</v>
      </c>
      <c r="F206" s="55" t="s">
        <v>738</v>
      </c>
      <c r="G206" s="54" t="s">
        <v>739</v>
      </c>
      <c r="H206" s="53" t="s">
        <v>0</v>
      </c>
      <c r="I206" s="51"/>
      <c r="J206" s="50" t="s">
        <v>3</v>
      </c>
      <c r="K206" s="50"/>
      <c r="L206" s="231"/>
      <c r="M206" s="231"/>
      <c r="N206" s="49"/>
      <c r="O206" s="48">
        <v>7</v>
      </c>
      <c r="P206" s="45">
        <f t="shared" si="46"/>
        <v>4.2</v>
      </c>
      <c r="Q206" s="44">
        <f t="shared" si="47"/>
        <v>0.21</v>
      </c>
      <c r="R206" s="43">
        <f t="shared" si="48"/>
        <v>16.8</v>
      </c>
      <c r="S206" s="46"/>
      <c r="T206" s="45"/>
      <c r="U206" s="44"/>
      <c r="V206" s="45"/>
      <c r="W206" s="103" t="s">
        <v>34</v>
      </c>
      <c r="X206" s="41">
        <v>536</v>
      </c>
      <c r="Y206" s="40">
        <f t="shared" si="49"/>
        <v>2251.2000000000003</v>
      </c>
      <c r="Z206" s="39">
        <f t="shared" si="50"/>
        <v>112.56</v>
      </c>
      <c r="AA206" s="38">
        <f t="shared" si="51"/>
        <v>9004.8000000000011</v>
      </c>
      <c r="AB206" s="37">
        <f t="shared" si="32"/>
        <v>728</v>
      </c>
      <c r="AC206" s="36">
        <f t="shared" si="30"/>
        <v>873.6</v>
      </c>
      <c r="AD206" s="35">
        <f t="shared" si="33"/>
        <v>14560</v>
      </c>
      <c r="AE206" s="34">
        <f t="shared" si="31"/>
        <v>17472</v>
      </c>
      <c r="AM206" s="214"/>
      <c r="AN206" s="52">
        <v>80</v>
      </c>
      <c r="AO206" s="33">
        <v>14560</v>
      </c>
    </row>
    <row r="207" spans="1:41" ht="15" customHeight="1" thickBot="1" x14ac:dyDescent="0.3">
      <c r="A207" s="32" t="s">
        <v>298</v>
      </c>
      <c r="B207" s="31" t="s">
        <v>300</v>
      </c>
      <c r="C207" s="29">
        <v>1000</v>
      </c>
      <c r="D207" s="29">
        <v>600</v>
      </c>
      <c r="E207" s="30">
        <v>100</v>
      </c>
      <c r="F207" s="287" t="s">
        <v>740</v>
      </c>
      <c r="G207" s="27" t="s">
        <v>741</v>
      </c>
      <c r="H207" s="26" t="s">
        <v>0</v>
      </c>
      <c r="I207" s="25"/>
      <c r="J207" s="24" t="s">
        <v>3</v>
      </c>
      <c r="K207" s="24"/>
      <c r="L207" s="234"/>
      <c r="M207" s="234"/>
      <c r="N207" s="23"/>
      <c r="O207" s="22">
        <v>3</v>
      </c>
      <c r="P207" s="20">
        <f>O207*C207*D207/1000000</f>
        <v>1.8</v>
      </c>
      <c r="Q207" s="19">
        <f>P207*E207/1000</f>
        <v>0.18</v>
      </c>
      <c r="R207" s="18">
        <f>Q207*AN207</f>
        <v>14.399999999999999</v>
      </c>
      <c r="S207" s="21"/>
      <c r="T207" s="20"/>
      <c r="U207" s="19"/>
      <c r="V207" s="20"/>
      <c r="W207" s="102" t="s">
        <v>34</v>
      </c>
      <c r="X207" s="17">
        <v>625</v>
      </c>
      <c r="Y207" s="16">
        <f t="shared" si="49"/>
        <v>1125</v>
      </c>
      <c r="Z207" s="15">
        <f t="shared" si="50"/>
        <v>112.5</v>
      </c>
      <c r="AA207" s="14">
        <f t="shared" si="51"/>
        <v>9000</v>
      </c>
      <c r="AB207" s="13">
        <f t="shared" si="32"/>
        <v>1214</v>
      </c>
      <c r="AC207" s="12">
        <f t="shared" si="30"/>
        <v>1456.8</v>
      </c>
      <c r="AD207" s="11">
        <f t="shared" si="33"/>
        <v>12140</v>
      </c>
      <c r="AE207" s="10">
        <f t="shared" si="31"/>
        <v>14568</v>
      </c>
      <c r="AM207" s="214"/>
      <c r="AN207" s="52">
        <v>80</v>
      </c>
      <c r="AO207" s="33">
        <v>12140</v>
      </c>
    </row>
    <row r="208" spans="1:41" x14ac:dyDescent="0.25">
      <c r="AM208" s="214"/>
    </row>
    <row r="209" spans="17:17" x14ac:dyDescent="0.25">
      <c r="Q209" s="8"/>
    </row>
    <row r="210" spans="17:17" x14ac:dyDescent="0.25">
      <c r="Q210" s="8"/>
    </row>
    <row r="211" spans="17:17" x14ac:dyDescent="0.25">
      <c r="Q211" s="8"/>
    </row>
    <row r="212" spans="17:17" x14ac:dyDescent="0.25">
      <c r="Q212" s="8"/>
    </row>
    <row r="213" spans="17:17" x14ac:dyDescent="0.25">
      <c r="Q213" s="7"/>
    </row>
  </sheetData>
  <autoFilter ref="A20:AE207"/>
  <mergeCells count="9">
    <mergeCell ref="A6:AE6"/>
    <mergeCell ref="A2:AE2"/>
    <mergeCell ref="A1:AE1"/>
    <mergeCell ref="AB19:AE19"/>
    <mergeCell ref="I19:N19"/>
    <mergeCell ref="O19:R19"/>
    <mergeCell ref="S19:V19"/>
    <mergeCell ref="W19:AA19"/>
    <mergeCell ref="A4:AE4"/>
  </mergeCells>
  <conditionalFormatting sqref="F208:F1048576 F9:F17 F19:F20">
    <cfRule type="duplicateValues" dxfId="2" priority="1457"/>
  </conditionalFormatting>
  <pageMargins left="0.25" right="0.25" top="0.75" bottom="0.75" header="0.3" footer="0.3"/>
  <pageSetup paperSize="9" scale="38" fitToHeight="0" orientation="landscape" r:id="rId1"/>
  <rowBreaks count="2" manualBreakCount="2">
    <brk id="83" max="16383" man="1"/>
    <brk id="166" max="16383" man="1"/>
  </rowBreaks>
  <customProperties>
    <customPr name="_pios_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57"/>
  <sheetViews>
    <sheetView view="pageBreakPreview" zoomScale="80" zoomScaleNormal="70" zoomScaleSheetLayoutView="80" workbookViewId="0">
      <pane xSplit="6" ySplit="16" topLeftCell="G17" activePane="bottomRight" state="frozen"/>
      <selection activeCell="A4" sqref="A4:L4"/>
      <selection pane="topRight" activeCell="A4" sqref="A4:L4"/>
      <selection pane="bottomLeft" activeCell="A4" sqref="A4:L4"/>
      <selection pane="bottomRight" activeCell="A3" sqref="A3"/>
    </sheetView>
  </sheetViews>
  <sheetFormatPr defaultRowHeight="15" x14ac:dyDescent="0.25"/>
  <cols>
    <col min="1" max="1" width="41.7109375" style="1" customWidth="1"/>
    <col min="2" max="2" width="34.28515625" style="1" customWidth="1"/>
    <col min="3" max="3" width="10.5703125" style="1" customWidth="1"/>
    <col min="4" max="5" width="16.5703125" style="1" customWidth="1"/>
    <col min="6" max="6" width="12.28515625" style="1" customWidth="1"/>
    <col min="7" max="7" width="60.28515625" style="1" customWidth="1"/>
    <col min="8" max="8" width="14.85546875" style="6" customWidth="1"/>
    <col min="9" max="11" width="11.28515625" style="1" customWidth="1"/>
    <col min="12" max="12" width="12.28515625" style="2" customWidth="1"/>
    <col min="13" max="13" width="10" style="1" customWidth="1"/>
    <col min="14" max="14" width="10.28515625" style="3" customWidth="1"/>
    <col min="15" max="15" width="11.28515625" style="3" customWidth="1"/>
    <col min="16" max="17" width="15.42578125" style="2" customWidth="1"/>
    <col min="18" max="21" width="7.85546875" style="1" customWidth="1"/>
    <col min="22" max="22" width="7.85546875" style="1" bestFit="1" customWidth="1"/>
    <col min="23" max="26" width="9.140625" style="1"/>
    <col min="27" max="27" width="12.42578125" style="1" hidden="1" customWidth="1"/>
    <col min="28" max="16384" width="9.140625" style="1"/>
  </cols>
  <sheetData>
    <row r="1" spans="1:27" ht="23.25" x14ac:dyDescent="0.35">
      <c r="A1" s="338" t="s">
        <v>46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</row>
    <row r="2" spans="1:27" ht="23.25" x14ac:dyDescent="0.35">
      <c r="A2" s="338" t="s">
        <v>45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</row>
    <row r="3" spans="1:27" ht="12.75" customHeight="1" x14ac:dyDescent="0.2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27" ht="28.5" x14ac:dyDescent="0.25">
      <c r="A4" s="353" t="s">
        <v>2017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</row>
    <row r="5" spans="1:27" ht="12.75" customHeight="1" x14ac:dyDescent="0.25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</row>
    <row r="6" spans="1:27" ht="18.75" x14ac:dyDescent="0.25">
      <c r="A6" s="336" t="str">
        <f>Оглавление!A6</f>
        <v xml:space="preserve"> от 1 июня 2020 года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</row>
    <row r="7" spans="1:27" ht="12.75" customHeight="1" x14ac:dyDescent="0.25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9"/>
      <c r="N7" s="97"/>
      <c r="O7" s="97"/>
      <c r="P7" s="96"/>
      <c r="Q7" s="96"/>
    </row>
    <row r="8" spans="1:27" x14ac:dyDescent="0.2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9"/>
      <c r="N8" s="97"/>
      <c r="O8" s="97"/>
      <c r="P8" s="96"/>
      <c r="Q8" s="96"/>
    </row>
    <row r="9" spans="1:27" x14ac:dyDescent="0.25">
      <c r="A9" s="95" t="s">
        <v>44</v>
      </c>
      <c r="B9" s="99"/>
      <c r="C9" s="99"/>
      <c r="D9" s="99"/>
      <c r="E9" s="99"/>
      <c r="F9" s="99"/>
      <c r="G9" s="101"/>
      <c r="H9" s="101"/>
      <c r="I9" s="99"/>
      <c r="J9" s="99"/>
      <c r="K9" s="99"/>
      <c r="L9" s="96"/>
      <c r="M9" s="99"/>
      <c r="N9" s="97"/>
      <c r="O9" s="97"/>
      <c r="P9" s="96"/>
      <c r="Q9" s="96"/>
    </row>
    <row r="10" spans="1:27" ht="15.75" thickBot="1" x14ac:dyDescent="0.3">
      <c r="A10" s="101" t="s">
        <v>43</v>
      </c>
      <c r="B10" s="99"/>
      <c r="C10" s="99"/>
      <c r="D10" s="99"/>
      <c r="E10" s="99"/>
      <c r="F10" s="99"/>
      <c r="G10" s="101"/>
      <c r="H10" s="101"/>
      <c r="I10" s="99"/>
      <c r="J10" s="99"/>
      <c r="K10" s="99"/>
      <c r="L10" s="96"/>
      <c r="M10" s="99"/>
      <c r="N10" s="97"/>
      <c r="O10" s="97"/>
      <c r="P10" s="96"/>
      <c r="Q10" s="96"/>
    </row>
    <row r="11" spans="1:27" ht="15.75" thickBot="1" x14ac:dyDescent="0.3">
      <c r="A11" s="101" t="s">
        <v>41</v>
      </c>
      <c r="B11" s="99"/>
      <c r="C11" s="99"/>
      <c r="D11" s="99"/>
      <c r="E11" s="99"/>
      <c r="F11" s="99"/>
      <c r="G11" s="101"/>
      <c r="H11" s="101"/>
      <c r="I11" s="99"/>
      <c r="J11" s="99"/>
      <c r="K11" s="99"/>
      <c r="L11" s="96"/>
      <c r="M11" s="99"/>
      <c r="N11" s="97"/>
      <c r="O11" s="97"/>
      <c r="P11" s="108"/>
      <c r="Q11" s="109" t="s">
        <v>42</v>
      </c>
    </row>
    <row r="12" spans="1:27" ht="15.75" thickBot="1" x14ac:dyDescent="0.3">
      <c r="A12" s="101" t="s">
        <v>40</v>
      </c>
      <c r="B12" s="99"/>
      <c r="C12" s="99"/>
      <c r="D12" s="99"/>
      <c r="E12" s="99"/>
      <c r="F12" s="99"/>
      <c r="G12" s="101"/>
      <c r="H12" s="101"/>
      <c r="I12" s="99"/>
      <c r="J12" s="99"/>
      <c r="K12" s="99"/>
      <c r="L12" s="96"/>
      <c r="M12" s="99"/>
      <c r="N12" s="97"/>
      <c r="O12" s="97"/>
      <c r="P12" s="108"/>
      <c r="Q12" s="222">
        <v>0</v>
      </c>
    </row>
    <row r="13" spans="1:27" x14ac:dyDescent="0.25">
      <c r="A13" s="101" t="s">
        <v>2018</v>
      </c>
      <c r="B13" s="99"/>
      <c r="C13" s="99"/>
      <c r="D13" s="99"/>
      <c r="E13" s="99"/>
      <c r="F13" s="99"/>
      <c r="G13" s="101"/>
      <c r="H13" s="101"/>
      <c r="I13" s="99"/>
      <c r="J13" s="99"/>
      <c r="K13" s="99"/>
      <c r="L13" s="96"/>
      <c r="M13" s="99"/>
      <c r="N13" s="97"/>
      <c r="O13" s="97"/>
      <c r="P13" s="108"/>
      <c r="Q13" s="96"/>
    </row>
    <row r="14" spans="1:27" ht="15.75" thickBot="1" x14ac:dyDescent="0.3">
      <c r="A14" s="101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100"/>
      <c r="N14" s="100"/>
      <c r="O14" s="100"/>
      <c r="P14" s="100"/>
      <c r="Q14" s="100"/>
    </row>
    <row r="15" spans="1:27" s="86" customFormat="1" ht="15.75" thickBot="1" x14ac:dyDescent="0.3">
      <c r="A15" s="94"/>
      <c r="B15" s="94"/>
      <c r="C15" s="94"/>
      <c r="D15" s="94"/>
      <c r="E15" s="94"/>
      <c r="F15" s="94"/>
      <c r="G15" s="94"/>
      <c r="H15" s="95"/>
      <c r="I15" s="342" t="s">
        <v>2021</v>
      </c>
      <c r="J15" s="344"/>
      <c r="K15" s="345" t="s">
        <v>32</v>
      </c>
      <c r="L15" s="346"/>
      <c r="M15" s="350" t="s">
        <v>2025</v>
      </c>
      <c r="N15" s="351"/>
      <c r="O15" s="352"/>
      <c r="P15" s="340" t="str">
        <f>'Маты и плиты'!AB19</f>
        <v>ЦЕНА от 01.06.2020</v>
      </c>
      <c r="Q15" s="341"/>
    </row>
    <row r="16" spans="1:27" s="86" customFormat="1" ht="30.75" thickBot="1" x14ac:dyDescent="0.3">
      <c r="A16" s="243" t="s">
        <v>29</v>
      </c>
      <c r="B16" s="244" t="s">
        <v>28</v>
      </c>
      <c r="C16" s="244" t="s">
        <v>25</v>
      </c>
      <c r="D16" s="244" t="s">
        <v>26</v>
      </c>
      <c r="E16" s="244" t="s">
        <v>2014</v>
      </c>
      <c r="F16" s="244" t="s">
        <v>23</v>
      </c>
      <c r="G16" s="244" t="s">
        <v>22</v>
      </c>
      <c r="H16" s="272" t="s">
        <v>21</v>
      </c>
      <c r="I16" s="246" t="s">
        <v>19</v>
      </c>
      <c r="J16" s="248" t="s">
        <v>16</v>
      </c>
      <c r="K16" s="250" t="s">
        <v>15</v>
      </c>
      <c r="L16" s="273" t="s">
        <v>744</v>
      </c>
      <c r="M16" s="278" t="s">
        <v>10</v>
      </c>
      <c r="N16" s="279" t="s">
        <v>0</v>
      </c>
      <c r="O16" s="281" t="s">
        <v>50</v>
      </c>
      <c r="P16" s="284" t="s">
        <v>2015</v>
      </c>
      <c r="Q16" s="285" t="s">
        <v>2016</v>
      </c>
      <c r="AA16" s="213" t="s">
        <v>2015</v>
      </c>
    </row>
    <row r="17" spans="1:27" ht="15" customHeight="1" x14ac:dyDescent="0.25">
      <c r="A17" s="320" t="s">
        <v>302</v>
      </c>
      <c r="B17" s="56" t="s">
        <v>745</v>
      </c>
      <c r="C17" s="57">
        <v>1000</v>
      </c>
      <c r="D17" s="57">
        <v>25</v>
      </c>
      <c r="E17" s="57">
        <v>28</v>
      </c>
      <c r="F17" s="55" t="s">
        <v>746</v>
      </c>
      <c r="G17" s="54" t="s">
        <v>747</v>
      </c>
      <c r="H17" s="53" t="s">
        <v>0</v>
      </c>
      <c r="I17" s="51" t="s">
        <v>3</v>
      </c>
      <c r="J17" s="49"/>
      <c r="K17" s="48">
        <v>12</v>
      </c>
      <c r="L17" s="45">
        <f t="shared" ref="L17:L72" si="0">K17</f>
        <v>12</v>
      </c>
      <c r="M17" s="105" t="s">
        <v>35</v>
      </c>
      <c r="N17" s="41">
        <v>1</v>
      </c>
      <c r="O17" s="38">
        <f t="shared" ref="O17:O72" si="1">N17*L17</f>
        <v>12</v>
      </c>
      <c r="P17" s="35">
        <f t="shared" ref="P17:P40" si="2">ROUND(AA17*(1-$Q$12),2)</f>
        <v>161.5</v>
      </c>
      <c r="Q17" s="34">
        <f t="shared" ref="Q17:Q40" si="3">ROUND(P17*1.2,2)</f>
        <v>193.8</v>
      </c>
      <c r="Y17" s="214"/>
      <c r="Z17" s="214"/>
      <c r="AA17" s="33">
        <v>161.5</v>
      </c>
    </row>
    <row r="18" spans="1:27" ht="15" customHeight="1" x14ac:dyDescent="0.25">
      <c r="A18" s="59" t="s">
        <v>302</v>
      </c>
      <c r="B18" s="58" t="s">
        <v>745</v>
      </c>
      <c r="C18" s="60">
        <v>1000</v>
      </c>
      <c r="D18" s="60">
        <v>25</v>
      </c>
      <c r="E18" s="57">
        <v>32</v>
      </c>
      <c r="F18" s="55" t="s">
        <v>748</v>
      </c>
      <c r="G18" s="54" t="s">
        <v>749</v>
      </c>
      <c r="H18" s="53" t="s">
        <v>0</v>
      </c>
      <c r="I18" s="51" t="s">
        <v>3</v>
      </c>
      <c r="J18" s="49"/>
      <c r="K18" s="48">
        <v>12</v>
      </c>
      <c r="L18" s="45">
        <f t="shared" si="0"/>
        <v>12</v>
      </c>
      <c r="M18" s="105" t="s">
        <v>35</v>
      </c>
      <c r="N18" s="41">
        <v>1</v>
      </c>
      <c r="O18" s="38">
        <f t="shared" si="1"/>
        <v>12</v>
      </c>
      <c r="P18" s="35">
        <f t="shared" si="2"/>
        <v>179</v>
      </c>
      <c r="Q18" s="34">
        <f t="shared" si="3"/>
        <v>214.8</v>
      </c>
      <c r="Y18" s="214"/>
      <c r="Z18" s="214"/>
      <c r="AA18" s="33">
        <v>179</v>
      </c>
    </row>
    <row r="19" spans="1:27" ht="15" customHeight="1" x14ac:dyDescent="0.25">
      <c r="A19" s="59" t="s">
        <v>302</v>
      </c>
      <c r="B19" s="58" t="s">
        <v>745</v>
      </c>
      <c r="C19" s="60">
        <v>1000</v>
      </c>
      <c r="D19" s="60">
        <v>25</v>
      </c>
      <c r="E19" s="57">
        <v>35</v>
      </c>
      <c r="F19" s="321" t="s">
        <v>750</v>
      </c>
      <c r="G19" s="322" t="s">
        <v>751</v>
      </c>
      <c r="H19" s="53" t="s">
        <v>0</v>
      </c>
      <c r="I19" s="51" t="s">
        <v>3</v>
      </c>
      <c r="J19" s="49" t="s">
        <v>3</v>
      </c>
      <c r="K19" s="48">
        <v>12</v>
      </c>
      <c r="L19" s="45">
        <f t="shared" si="0"/>
        <v>12</v>
      </c>
      <c r="M19" s="105" t="s">
        <v>35</v>
      </c>
      <c r="N19" s="41">
        <v>1</v>
      </c>
      <c r="O19" s="38">
        <f t="shared" si="1"/>
        <v>12</v>
      </c>
      <c r="P19" s="35">
        <f t="shared" si="2"/>
        <v>183.5</v>
      </c>
      <c r="Q19" s="34">
        <f t="shared" si="3"/>
        <v>220.2</v>
      </c>
      <c r="Y19" s="214"/>
      <c r="Z19" s="214"/>
      <c r="AA19" s="33">
        <v>183.5</v>
      </c>
    </row>
    <row r="20" spans="1:27" ht="15" customHeight="1" x14ac:dyDescent="0.25">
      <c r="A20" s="59" t="s">
        <v>302</v>
      </c>
      <c r="B20" s="58" t="s">
        <v>745</v>
      </c>
      <c r="C20" s="60">
        <v>1000</v>
      </c>
      <c r="D20" s="60">
        <v>25</v>
      </c>
      <c r="E20" s="57">
        <v>38</v>
      </c>
      <c r="F20" s="55" t="s">
        <v>752</v>
      </c>
      <c r="G20" s="54" t="s">
        <v>753</v>
      </c>
      <c r="H20" s="53" t="s">
        <v>0</v>
      </c>
      <c r="I20" s="51" t="s">
        <v>3</v>
      </c>
      <c r="J20" s="49"/>
      <c r="K20" s="48">
        <v>10</v>
      </c>
      <c r="L20" s="45">
        <f t="shared" si="0"/>
        <v>10</v>
      </c>
      <c r="M20" s="103" t="s">
        <v>34</v>
      </c>
      <c r="N20" s="41">
        <v>4</v>
      </c>
      <c r="O20" s="38">
        <f t="shared" si="1"/>
        <v>40</v>
      </c>
      <c r="P20" s="35">
        <f t="shared" si="2"/>
        <v>189.5</v>
      </c>
      <c r="Q20" s="34">
        <f t="shared" si="3"/>
        <v>227.4</v>
      </c>
      <c r="Y20" s="214"/>
      <c r="Z20" s="214"/>
      <c r="AA20" s="33">
        <v>189.5</v>
      </c>
    </row>
    <row r="21" spans="1:27" ht="15" customHeight="1" x14ac:dyDescent="0.25">
      <c r="A21" s="59" t="s">
        <v>302</v>
      </c>
      <c r="B21" s="58" t="s">
        <v>745</v>
      </c>
      <c r="C21" s="60">
        <v>1000</v>
      </c>
      <c r="D21" s="60">
        <v>25</v>
      </c>
      <c r="E21" s="57">
        <v>42</v>
      </c>
      <c r="F21" s="321" t="s">
        <v>754</v>
      </c>
      <c r="G21" s="322" t="s">
        <v>755</v>
      </c>
      <c r="H21" s="53" t="s">
        <v>0</v>
      </c>
      <c r="I21" s="51" t="s">
        <v>3</v>
      </c>
      <c r="J21" s="49" t="s">
        <v>3</v>
      </c>
      <c r="K21" s="48">
        <v>11</v>
      </c>
      <c r="L21" s="45">
        <f t="shared" si="0"/>
        <v>11</v>
      </c>
      <c r="M21" s="105" t="s">
        <v>35</v>
      </c>
      <c r="N21" s="41">
        <v>1</v>
      </c>
      <c r="O21" s="38">
        <f t="shared" si="1"/>
        <v>11</v>
      </c>
      <c r="P21" s="35">
        <f t="shared" si="2"/>
        <v>196.5</v>
      </c>
      <c r="Q21" s="34">
        <f t="shared" si="3"/>
        <v>235.8</v>
      </c>
      <c r="Y21" s="214"/>
      <c r="Z21" s="214"/>
      <c r="AA21" s="33">
        <v>196.5</v>
      </c>
    </row>
    <row r="22" spans="1:27" ht="15" customHeight="1" x14ac:dyDescent="0.25">
      <c r="A22" s="59" t="s">
        <v>302</v>
      </c>
      <c r="B22" s="58" t="s">
        <v>745</v>
      </c>
      <c r="C22" s="60">
        <v>1000</v>
      </c>
      <c r="D22" s="60">
        <v>25</v>
      </c>
      <c r="E22" s="57">
        <v>45</v>
      </c>
      <c r="F22" s="55" t="s">
        <v>756</v>
      </c>
      <c r="G22" s="54" t="s">
        <v>757</v>
      </c>
      <c r="H22" s="53" t="s">
        <v>0</v>
      </c>
      <c r="I22" s="51" t="s">
        <v>3</v>
      </c>
      <c r="J22" s="49"/>
      <c r="K22" s="48">
        <v>10</v>
      </c>
      <c r="L22" s="45">
        <f t="shared" si="0"/>
        <v>10</v>
      </c>
      <c r="M22" s="103" t="s">
        <v>34</v>
      </c>
      <c r="N22" s="41">
        <v>4</v>
      </c>
      <c r="O22" s="38">
        <f t="shared" si="1"/>
        <v>40</v>
      </c>
      <c r="P22" s="35">
        <f t="shared" si="2"/>
        <v>200</v>
      </c>
      <c r="Q22" s="34">
        <f t="shared" si="3"/>
        <v>240</v>
      </c>
      <c r="Y22" s="214"/>
      <c r="Z22" s="214"/>
      <c r="AA22" s="33">
        <v>200</v>
      </c>
    </row>
    <row r="23" spans="1:27" ht="15" customHeight="1" x14ac:dyDescent="0.25">
      <c r="A23" s="59" t="s">
        <v>302</v>
      </c>
      <c r="B23" s="58" t="s">
        <v>745</v>
      </c>
      <c r="C23" s="60">
        <v>1000</v>
      </c>
      <c r="D23" s="60">
        <v>25</v>
      </c>
      <c r="E23" s="57">
        <v>48</v>
      </c>
      <c r="F23" s="55" t="s">
        <v>758</v>
      </c>
      <c r="G23" s="54" t="s">
        <v>759</v>
      </c>
      <c r="H23" s="53" t="s">
        <v>0</v>
      </c>
      <c r="I23" s="51" t="s">
        <v>3</v>
      </c>
      <c r="J23" s="49"/>
      <c r="K23" s="48">
        <v>10</v>
      </c>
      <c r="L23" s="45">
        <f t="shared" si="0"/>
        <v>10</v>
      </c>
      <c r="M23" s="105" t="s">
        <v>35</v>
      </c>
      <c r="N23" s="41">
        <v>1</v>
      </c>
      <c r="O23" s="38">
        <f t="shared" si="1"/>
        <v>10</v>
      </c>
      <c r="P23" s="35">
        <f t="shared" si="2"/>
        <v>203</v>
      </c>
      <c r="Q23" s="34">
        <f t="shared" si="3"/>
        <v>243.6</v>
      </c>
      <c r="Y23" s="214"/>
      <c r="Z23" s="214"/>
      <c r="AA23" s="33">
        <v>203</v>
      </c>
    </row>
    <row r="24" spans="1:27" ht="15" customHeight="1" x14ac:dyDescent="0.25">
      <c r="A24" s="59" t="s">
        <v>302</v>
      </c>
      <c r="B24" s="58" t="s">
        <v>745</v>
      </c>
      <c r="C24" s="60">
        <v>1000</v>
      </c>
      <c r="D24" s="60">
        <v>25</v>
      </c>
      <c r="E24" s="57">
        <v>54</v>
      </c>
      <c r="F24" s="55" t="s">
        <v>760</v>
      </c>
      <c r="G24" s="54" t="s">
        <v>761</v>
      </c>
      <c r="H24" s="53" t="s">
        <v>0</v>
      </c>
      <c r="I24" s="51" t="s">
        <v>3</v>
      </c>
      <c r="J24" s="49"/>
      <c r="K24" s="48">
        <v>9</v>
      </c>
      <c r="L24" s="45">
        <f t="shared" si="0"/>
        <v>9</v>
      </c>
      <c r="M24" s="103" t="s">
        <v>34</v>
      </c>
      <c r="N24" s="41">
        <v>5</v>
      </c>
      <c r="O24" s="38">
        <f t="shared" si="1"/>
        <v>45</v>
      </c>
      <c r="P24" s="35">
        <f t="shared" si="2"/>
        <v>207.5</v>
      </c>
      <c r="Q24" s="34">
        <f t="shared" si="3"/>
        <v>249</v>
      </c>
      <c r="Y24" s="214"/>
      <c r="Z24" s="214"/>
      <c r="AA24" s="33">
        <v>207.5</v>
      </c>
    </row>
    <row r="25" spans="1:27" ht="15" customHeight="1" x14ac:dyDescent="0.25">
      <c r="A25" s="59" t="s">
        <v>302</v>
      </c>
      <c r="B25" s="58" t="s">
        <v>745</v>
      </c>
      <c r="C25" s="60">
        <v>1000</v>
      </c>
      <c r="D25" s="60">
        <v>25</v>
      </c>
      <c r="E25" s="57">
        <v>57</v>
      </c>
      <c r="F25" s="55" t="s">
        <v>762</v>
      </c>
      <c r="G25" s="54" t="s">
        <v>763</v>
      </c>
      <c r="H25" s="53" t="s">
        <v>0</v>
      </c>
      <c r="I25" s="51" t="s">
        <v>3</v>
      </c>
      <c r="J25" s="49"/>
      <c r="K25" s="48">
        <v>9</v>
      </c>
      <c r="L25" s="45">
        <f t="shared" si="0"/>
        <v>9</v>
      </c>
      <c r="M25" s="105" t="s">
        <v>35</v>
      </c>
      <c r="N25" s="41">
        <v>2</v>
      </c>
      <c r="O25" s="38">
        <f t="shared" si="1"/>
        <v>18</v>
      </c>
      <c r="P25" s="35">
        <f t="shared" si="2"/>
        <v>212.5</v>
      </c>
      <c r="Q25" s="34">
        <f t="shared" si="3"/>
        <v>255</v>
      </c>
      <c r="Y25" s="214"/>
      <c r="Z25" s="214"/>
      <c r="AA25" s="33">
        <v>212.5</v>
      </c>
    </row>
    <row r="26" spans="1:27" ht="15" customHeight="1" x14ac:dyDescent="0.25">
      <c r="A26" s="59" t="s">
        <v>302</v>
      </c>
      <c r="B26" s="58" t="s">
        <v>745</v>
      </c>
      <c r="C26" s="60">
        <v>1000</v>
      </c>
      <c r="D26" s="60">
        <v>25</v>
      </c>
      <c r="E26" s="57">
        <v>60</v>
      </c>
      <c r="F26" s="55" t="s">
        <v>764</v>
      </c>
      <c r="G26" s="54" t="s">
        <v>765</v>
      </c>
      <c r="H26" s="53" t="s">
        <v>0</v>
      </c>
      <c r="I26" s="51" t="s">
        <v>3</v>
      </c>
      <c r="J26" s="49"/>
      <c r="K26" s="48">
        <v>9</v>
      </c>
      <c r="L26" s="45">
        <f t="shared" si="0"/>
        <v>9</v>
      </c>
      <c r="M26" s="105" t="s">
        <v>35</v>
      </c>
      <c r="N26" s="41">
        <v>2</v>
      </c>
      <c r="O26" s="38">
        <f t="shared" si="1"/>
        <v>18</v>
      </c>
      <c r="P26" s="35">
        <f t="shared" si="2"/>
        <v>215.5</v>
      </c>
      <c r="Q26" s="34">
        <f t="shared" si="3"/>
        <v>258.60000000000002</v>
      </c>
      <c r="Y26" s="214"/>
      <c r="Z26" s="214"/>
      <c r="AA26" s="33">
        <v>215.5</v>
      </c>
    </row>
    <row r="27" spans="1:27" ht="15" customHeight="1" x14ac:dyDescent="0.25">
      <c r="A27" s="59" t="s">
        <v>302</v>
      </c>
      <c r="B27" s="58" t="s">
        <v>745</v>
      </c>
      <c r="C27" s="60">
        <v>1000</v>
      </c>
      <c r="D27" s="60">
        <v>25</v>
      </c>
      <c r="E27" s="57">
        <v>64</v>
      </c>
      <c r="F27" s="55" t="s">
        <v>766</v>
      </c>
      <c r="G27" s="54" t="s">
        <v>767</v>
      </c>
      <c r="H27" s="53" t="s">
        <v>0</v>
      </c>
      <c r="I27" s="51" t="s">
        <v>3</v>
      </c>
      <c r="J27" s="49"/>
      <c r="K27" s="48">
        <v>8</v>
      </c>
      <c r="L27" s="45">
        <f t="shared" si="0"/>
        <v>8</v>
      </c>
      <c r="M27" s="103" t="s">
        <v>34</v>
      </c>
      <c r="N27" s="41">
        <v>5</v>
      </c>
      <c r="O27" s="38">
        <f t="shared" si="1"/>
        <v>40</v>
      </c>
      <c r="P27" s="35">
        <f t="shared" si="2"/>
        <v>225</v>
      </c>
      <c r="Q27" s="34">
        <f t="shared" si="3"/>
        <v>270</v>
      </c>
      <c r="Y27" s="214"/>
      <c r="Z27" s="214"/>
      <c r="AA27" s="33">
        <v>225</v>
      </c>
    </row>
    <row r="28" spans="1:27" ht="15" customHeight="1" x14ac:dyDescent="0.25">
      <c r="A28" s="59" t="s">
        <v>302</v>
      </c>
      <c r="B28" s="58" t="s">
        <v>745</v>
      </c>
      <c r="C28" s="60">
        <v>1000</v>
      </c>
      <c r="D28" s="60">
        <v>25</v>
      </c>
      <c r="E28" s="57">
        <v>76</v>
      </c>
      <c r="F28" s="321" t="s">
        <v>768</v>
      </c>
      <c r="G28" s="322" t="s">
        <v>769</v>
      </c>
      <c r="H28" s="53" t="s">
        <v>0</v>
      </c>
      <c r="I28" s="51" t="s">
        <v>3</v>
      </c>
      <c r="J28" s="49" t="s">
        <v>3</v>
      </c>
      <c r="K28" s="48">
        <v>7</v>
      </c>
      <c r="L28" s="45">
        <f t="shared" si="0"/>
        <v>7</v>
      </c>
      <c r="M28" s="105" t="s">
        <v>35</v>
      </c>
      <c r="N28" s="41">
        <v>2</v>
      </c>
      <c r="O28" s="38">
        <f t="shared" si="1"/>
        <v>14</v>
      </c>
      <c r="P28" s="35">
        <f t="shared" si="2"/>
        <v>238.5</v>
      </c>
      <c r="Q28" s="34">
        <f t="shared" si="3"/>
        <v>286.2</v>
      </c>
      <c r="Y28" s="214"/>
      <c r="Z28" s="214"/>
      <c r="AA28" s="33">
        <v>238.5</v>
      </c>
    </row>
    <row r="29" spans="1:27" ht="15" customHeight="1" x14ac:dyDescent="0.25">
      <c r="A29" s="59" t="s">
        <v>302</v>
      </c>
      <c r="B29" s="58" t="s">
        <v>745</v>
      </c>
      <c r="C29" s="60">
        <v>1000</v>
      </c>
      <c r="D29" s="60">
        <v>25</v>
      </c>
      <c r="E29" s="57">
        <v>89</v>
      </c>
      <c r="F29" s="321" t="s">
        <v>770</v>
      </c>
      <c r="G29" s="322" t="s">
        <v>771</v>
      </c>
      <c r="H29" s="53" t="s">
        <v>0</v>
      </c>
      <c r="I29" s="51" t="s">
        <v>3</v>
      </c>
      <c r="J29" s="49" t="s">
        <v>3</v>
      </c>
      <c r="K29" s="48">
        <v>6</v>
      </c>
      <c r="L29" s="45">
        <f t="shared" si="0"/>
        <v>6</v>
      </c>
      <c r="M29" s="105" t="s">
        <v>35</v>
      </c>
      <c r="N29" s="41">
        <v>2</v>
      </c>
      <c r="O29" s="38">
        <f t="shared" si="1"/>
        <v>12</v>
      </c>
      <c r="P29" s="35">
        <f t="shared" si="2"/>
        <v>266</v>
      </c>
      <c r="Q29" s="34">
        <f t="shared" si="3"/>
        <v>319.2</v>
      </c>
      <c r="Y29" s="214"/>
      <c r="Z29" s="214"/>
      <c r="AA29" s="33">
        <v>266</v>
      </c>
    </row>
    <row r="30" spans="1:27" ht="15" customHeight="1" x14ac:dyDescent="0.25">
      <c r="A30" s="59" t="s">
        <v>302</v>
      </c>
      <c r="B30" s="58" t="s">
        <v>745</v>
      </c>
      <c r="C30" s="60">
        <v>1000</v>
      </c>
      <c r="D30" s="60">
        <v>25</v>
      </c>
      <c r="E30" s="57">
        <v>108</v>
      </c>
      <c r="F30" s="55" t="s">
        <v>772</v>
      </c>
      <c r="G30" s="54" t="s">
        <v>773</v>
      </c>
      <c r="H30" s="53" t="s">
        <v>0</v>
      </c>
      <c r="I30" s="51" t="s">
        <v>3</v>
      </c>
      <c r="J30" s="49"/>
      <c r="K30" s="48">
        <v>6</v>
      </c>
      <c r="L30" s="45">
        <f t="shared" si="0"/>
        <v>6</v>
      </c>
      <c r="M30" s="105" t="s">
        <v>35</v>
      </c>
      <c r="N30" s="41">
        <v>2</v>
      </c>
      <c r="O30" s="38">
        <f t="shared" si="1"/>
        <v>12</v>
      </c>
      <c r="P30" s="35">
        <f t="shared" si="2"/>
        <v>347</v>
      </c>
      <c r="Q30" s="34">
        <f t="shared" si="3"/>
        <v>416.4</v>
      </c>
      <c r="Y30" s="214"/>
      <c r="Z30" s="214"/>
      <c r="AA30" s="33">
        <v>347</v>
      </c>
    </row>
    <row r="31" spans="1:27" ht="15" customHeight="1" x14ac:dyDescent="0.25">
      <c r="A31" s="59" t="s">
        <v>302</v>
      </c>
      <c r="B31" s="58" t="s">
        <v>745</v>
      </c>
      <c r="C31" s="60">
        <v>1000</v>
      </c>
      <c r="D31" s="60">
        <v>25</v>
      </c>
      <c r="E31" s="57">
        <v>114</v>
      </c>
      <c r="F31" s="55" t="s">
        <v>774</v>
      </c>
      <c r="G31" s="54" t="s">
        <v>775</v>
      </c>
      <c r="H31" s="53" t="s">
        <v>0</v>
      </c>
      <c r="I31" s="51" t="s">
        <v>3</v>
      </c>
      <c r="J31" s="49"/>
      <c r="K31" s="48">
        <v>5</v>
      </c>
      <c r="L31" s="45">
        <f t="shared" si="0"/>
        <v>5</v>
      </c>
      <c r="M31" s="103" t="s">
        <v>34</v>
      </c>
      <c r="N31" s="41">
        <v>8</v>
      </c>
      <c r="O31" s="38">
        <f t="shared" si="1"/>
        <v>40</v>
      </c>
      <c r="P31" s="35">
        <f t="shared" si="2"/>
        <v>369</v>
      </c>
      <c r="Q31" s="34">
        <f t="shared" si="3"/>
        <v>442.8</v>
      </c>
      <c r="Y31" s="214"/>
      <c r="Z31" s="214"/>
      <c r="AA31" s="33">
        <v>369</v>
      </c>
    </row>
    <row r="32" spans="1:27" ht="15" customHeight="1" x14ac:dyDescent="0.25">
      <c r="A32" s="59" t="s">
        <v>302</v>
      </c>
      <c r="B32" s="58" t="s">
        <v>745</v>
      </c>
      <c r="C32" s="60">
        <v>1000</v>
      </c>
      <c r="D32" s="60">
        <v>25</v>
      </c>
      <c r="E32" s="57">
        <v>133</v>
      </c>
      <c r="F32" s="55" t="s">
        <v>776</v>
      </c>
      <c r="G32" s="54" t="s">
        <v>777</v>
      </c>
      <c r="H32" s="53" t="s">
        <v>0</v>
      </c>
      <c r="I32" s="51" t="s">
        <v>3</v>
      </c>
      <c r="J32" s="49"/>
      <c r="K32" s="48">
        <v>5</v>
      </c>
      <c r="L32" s="45">
        <f t="shared" si="0"/>
        <v>5</v>
      </c>
      <c r="M32" s="103" t="s">
        <v>34</v>
      </c>
      <c r="N32" s="41">
        <v>8</v>
      </c>
      <c r="O32" s="38">
        <f t="shared" si="1"/>
        <v>40</v>
      </c>
      <c r="P32" s="35">
        <f t="shared" si="2"/>
        <v>386</v>
      </c>
      <c r="Q32" s="34">
        <f t="shared" si="3"/>
        <v>463.2</v>
      </c>
      <c r="Y32" s="214"/>
      <c r="Z32" s="214"/>
      <c r="AA32" s="33">
        <v>386</v>
      </c>
    </row>
    <row r="33" spans="1:27" ht="15" customHeight="1" x14ac:dyDescent="0.25">
      <c r="A33" s="59" t="s">
        <v>302</v>
      </c>
      <c r="B33" s="58" t="s">
        <v>745</v>
      </c>
      <c r="C33" s="60">
        <v>1000</v>
      </c>
      <c r="D33" s="60">
        <v>25</v>
      </c>
      <c r="E33" s="57">
        <v>159</v>
      </c>
      <c r="F33" s="55" t="s">
        <v>778</v>
      </c>
      <c r="G33" s="54" t="s">
        <v>779</v>
      </c>
      <c r="H33" s="53" t="s">
        <v>0</v>
      </c>
      <c r="I33" s="51" t="s">
        <v>3</v>
      </c>
      <c r="J33" s="49"/>
      <c r="K33" s="48">
        <v>4</v>
      </c>
      <c r="L33" s="45">
        <f t="shared" si="0"/>
        <v>4</v>
      </c>
      <c r="M33" s="105" t="s">
        <v>35</v>
      </c>
      <c r="N33" s="41">
        <v>3</v>
      </c>
      <c r="O33" s="38">
        <f t="shared" si="1"/>
        <v>12</v>
      </c>
      <c r="P33" s="35">
        <f t="shared" si="2"/>
        <v>431.5</v>
      </c>
      <c r="Q33" s="34">
        <f t="shared" si="3"/>
        <v>517.79999999999995</v>
      </c>
      <c r="Y33" s="214"/>
      <c r="Z33" s="214"/>
      <c r="AA33" s="33">
        <v>431.5</v>
      </c>
    </row>
    <row r="34" spans="1:27" ht="15" customHeight="1" x14ac:dyDescent="0.25">
      <c r="A34" s="59" t="s">
        <v>302</v>
      </c>
      <c r="B34" s="58" t="s">
        <v>745</v>
      </c>
      <c r="C34" s="60">
        <v>1000</v>
      </c>
      <c r="D34" s="60">
        <v>25</v>
      </c>
      <c r="E34" s="57">
        <v>169</v>
      </c>
      <c r="F34" s="55" t="s">
        <v>780</v>
      </c>
      <c r="G34" s="54" t="s">
        <v>781</v>
      </c>
      <c r="H34" s="53" t="s">
        <v>0</v>
      </c>
      <c r="I34" s="51" t="s">
        <v>3</v>
      </c>
      <c r="J34" s="49"/>
      <c r="K34" s="48">
        <v>4</v>
      </c>
      <c r="L34" s="45">
        <f t="shared" si="0"/>
        <v>4</v>
      </c>
      <c r="M34" s="103" t="s">
        <v>34</v>
      </c>
      <c r="N34" s="41">
        <v>10</v>
      </c>
      <c r="O34" s="38">
        <f t="shared" si="1"/>
        <v>40</v>
      </c>
      <c r="P34" s="35">
        <f t="shared" si="2"/>
        <v>451.5</v>
      </c>
      <c r="Q34" s="34">
        <f t="shared" si="3"/>
        <v>541.79999999999995</v>
      </c>
      <c r="Y34" s="214"/>
      <c r="Z34" s="214"/>
      <c r="AA34" s="33">
        <v>451.5</v>
      </c>
    </row>
    <row r="35" spans="1:27" ht="15" customHeight="1" x14ac:dyDescent="0.25">
      <c r="A35" s="59" t="s">
        <v>302</v>
      </c>
      <c r="B35" s="58" t="s">
        <v>745</v>
      </c>
      <c r="C35" s="60">
        <v>1000</v>
      </c>
      <c r="D35" s="60">
        <v>25</v>
      </c>
      <c r="E35" s="57">
        <v>219</v>
      </c>
      <c r="F35" s="55" t="s">
        <v>782</v>
      </c>
      <c r="G35" s="54" t="s">
        <v>783</v>
      </c>
      <c r="H35" s="53" t="s">
        <v>0</v>
      </c>
      <c r="I35" s="51" t="s">
        <v>3</v>
      </c>
      <c r="J35" s="49"/>
      <c r="K35" s="48">
        <v>3</v>
      </c>
      <c r="L35" s="45">
        <f t="shared" si="0"/>
        <v>3</v>
      </c>
      <c r="M35" s="103" t="s">
        <v>34</v>
      </c>
      <c r="N35" s="41">
        <v>14</v>
      </c>
      <c r="O35" s="38">
        <f t="shared" si="1"/>
        <v>42</v>
      </c>
      <c r="P35" s="35">
        <f t="shared" si="2"/>
        <v>574.5</v>
      </c>
      <c r="Q35" s="34">
        <f t="shared" si="3"/>
        <v>689.4</v>
      </c>
      <c r="Y35" s="214"/>
      <c r="Z35" s="214"/>
      <c r="AA35" s="33">
        <v>574.5</v>
      </c>
    </row>
    <row r="36" spans="1:27" ht="15" customHeight="1" x14ac:dyDescent="0.25">
      <c r="A36" s="59" t="s">
        <v>302</v>
      </c>
      <c r="B36" s="58" t="s">
        <v>745</v>
      </c>
      <c r="C36" s="60">
        <v>1000</v>
      </c>
      <c r="D36" s="60">
        <v>25</v>
      </c>
      <c r="E36" s="57">
        <v>273</v>
      </c>
      <c r="F36" s="55" t="s">
        <v>784</v>
      </c>
      <c r="G36" s="54" t="s">
        <v>785</v>
      </c>
      <c r="H36" s="53" t="s">
        <v>0</v>
      </c>
      <c r="I36" s="51" t="s">
        <v>3</v>
      </c>
      <c r="J36" s="49"/>
      <c r="K36" s="48">
        <v>2</v>
      </c>
      <c r="L36" s="45">
        <f t="shared" si="0"/>
        <v>2</v>
      </c>
      <c r="M36" s="103" t="s">
        <v>34</v>
      </c>
      <c r="N36" s="41">
        <v>20</v>
      </c>
      <c r="O36" s="38">
        <f t="shared" si="1"/>
        <v>40</v>
      </c>
      <c r="P36" s="35">
        <f t="shared" si="2"/>
        <v>769.5</v>
      </c>
      <c r="Q36" s="34">
        <f t="shared" si="3"/>
        <v>923.4</v>
      </c>
      <c r="Y36" s="214"/>
      <c r="Z36" s="214"/>
      <c r="AA36" s="33">
        <v>769.5</v>
      </c>
    </row>
    <row r="37" spans="1:27" ht="15" customHeight="1" x14ac:dyDescent="0.25">
      <c r="A37" s="59" t="s">
        <v>302</v>
      </c>
      <c r="B37" s="58" t="s">
        <v>745</v>
      </c>
      <c r="C37" s="60">
        <v>1000</v>
      </c>
      <c r="D37" s="57">
        <v>30</v>
      </c>
      <c r="E37" s="57">
        <v>18</v>
      </c>
      <c r="F37" s="55" t="s">
        <v>786</v>
      </c>
      <c r="G37" s="54" t="s">
        <v>787</v>
      </c>
      <c r="H37" s="53" t="s">
        <v>0</v>
      </c>
      <c r="I37" s="51" t="s">
        <v>3</v>
      </c>
      <c r="J37" s="49"/>
      <c r="K37" s="48">
        <v>12</v>
      </c>
      <c r="L37" s="45">
        <f t="shared" si="0"/>
        <v>12</v>
      </c>
      <c r="M37" s="105" t="s">
        <v>35</v>
      </c>
      <c r="N37" s="41">
        <v>1</v>
      </c>
      <c r="O37" s="38">
        <f t="shared" si="1"/>
        <v>12</v>
      </c>
      <c r="P37" s="35">
        <f t="shared" si="2"/>
        <v>147</v>
      </c>
      <c r="Q37" s="34">
        <f t="shared" si="3"/>
        <v>176.4</v>
      </c>
      <c r="Y37" s="214"/>
      <c r="Z37" s="214"/>
      <c r="AA37" s="33">
        <v>147</v>
      </c>
    </row>
    <row r="38" spans="1:27" ht="15" customHeight="1" x14ac:dyDescent="0.25">
      <c r="A38" s="59" t="s">
        <v>302</v>
      </c>
      <c r="B38" s="58" t="s">
        <v>745</v>
      </c>
      <c r="C38" s="60">
        <v>1000</v>
      </c>
      <c r="D38" s="60">
        <v>30</v>
      </c>
      <c r="E38" s="57">
        <v>21</v>
      </c>
      <c r="F38" s="55" t="s">
        <v>788</v>
      </c>
      <c r="G38" s="54" t="s">
        <v>789</v>
      </c>
      <c r="H38" s="53" t="s">
        <v>0</v>
      </c>
      <c r="I38" s="51" t="s">
        <v>3</v>
      </c>
      <c r="J38" s="49"/>
      <c r="K38" s="48">
        <v>12</v>
      </c>
      <c r="L38" s="45">
        <f t="shared" si="0"/>
        <v>12</v>
      </c>
      <c r="M38" s="42" t="s">
        <v>1</v>
      </c>
      <c r="N38" s="41">
        <v>1</v>
      </c>
      <c r="O38" s="38">
        <f t="shared" si="1"/>
        <v>12</v>
      </c>
      <c r="P38" s="35">
        <f t="shared" si="2"/>
        <v>150</v>
      </c>
      <c r="Q38" s="34">
        <f t="shared" si="3"/>
        <v>180</v>
      </c>
      <c r="Y38" s="214"/>
      <c r="Z38" s="214"/>
      <c r="AA38" s="33">
        <v>150</v>
      </c>
    </row>
    <row r="39" spans="1:27" ht="15" customHeight="1" x14ac:dyDescent="0.25">
      <c r="A39" s="59" t="s">
        <v>302</v>
      </c>
      <c r="B39" s="58" t="s">
        <v>745</v>
      </c>
      <c r="C39" s="60">
        <v>1000</v>
      </c>
      <c r="D39" s="60">
        <v>30</v>
      </c>
      <c r="E39" s="57">
        <v>25</v>
      </c>
      <c r="F39" s="55" t="s">
        <v>790</v>
      </c>
      <c r="G39" s="54" t="s">
        <v>791</v>
      </c>
      <c r="H39" s="53" t="s">
        <v>0</v>
      </c>
      <c r="I39" s="51" t="s">
        <v>3</v>
      </c>
      <c r="J39" s="49"/>
      <c r="K39" s="48">
        <v>12</v>
      </c>
      <c r="L39" s="45">
        <f t="shared" si="0"/>
        <v>12</v>
      </c>
      <c r="M39" s="105" t="s">
        <v>35</v>
      </c>
      <c r="N39" s="41">
        <v>1</v>
      </c>
      <c r="O39" s="38">
        <f t="shared" si="1"/>
        <v>12</v>
      </c>
      <c r="P39" s="35">
        <f t="shared" si="2"/>
        <v>174.5</v>
      </c>
      <c r="Q39" s="34">
        <f t="shared" si="3"/>
        <v>209.4</v>
      </c>
      <c r="Y39" s="214"/>
      <c r="Z39" s="214"/>
      <c r="AA39" s="33">
        <v>174.5</v>
      </c>
    </row>
    <row r="40" spans="1:27" ht="15" customHeight="1" x14ac:dyDescent="0.25">
      <c r="A40" s="59" t="s">
        <v>302</v>
      </c>
      <c r="B40" s="58" t="s">
        <v>745</v>
      </c>
      <c r="C40" s="60">
        <v>1000</v>
      </c>
      <c r="D40" s="60">
        <v>30</v>
      </c>
      <c r="E40" s="57">
        <v>28</v>
      </c>
      <c r="F40" s="55" t="s">
        <v>792</v>
      </c>
      <c r="G40" s="54" t="s">
        <v>793</v>
      </c>
      <c r="H40" s="53" t="s">
        <v>0</v>
      </c>
      <c r="I40" s="51" t="s">
        <v>3</v>
      </c>
      <c r="J40" s="49"/>
      <c r="K40" s="48">
        <v>10</v>
      </c>
      <c r="L40" s="45">
        <f t="shared" si="0"/>
        <v>10</v>
      </c>
      <c r="M40" s="42" t="s">
        <v>1</v>
      </c>
      <c r="N40" s="41">
        <v>1</v>
      </c>
      <c r="O40" s="38">
        <f t="shared" si="1"/>
        <v>10</v>
      </c>
      <c r="P40" s="35">
        <f t="shared" si="2"/>
        <v>176.5</v>
      </c>
      <c r="Q40" s="34">
        <f t="shared" si="3"/>
        <v>211.8</v>
      </c>
      <c r="Y40" s="214"/>
      <c r="Z40" s="214"/>
      <c r="AA40" s="33">
        <v>176.5</v>
      </c>
    </row>
    <row r="41" spans="1:27" ht="15" customHeight="1" x14ac:dyDescent="0.25">
      <c r="A41" s="59" t="s">
        <v>302</v>
      </c>
      <c r="B41" s="58" t="s">
        <v>745</v>
      </c>
      <c r="C41" s="60">
        <v>1000</v>
      </c>
      <c r="D41" s="60">
        <v>30</v>
      </c>
      <c r="E41" s="57">
        <v>32</v>
      </c>
      <c r="F41" s="55" t="s">
        <v>794</v>
      </c>
      <c r="G41" s="54" t="s">
        <v>795</v>
      </c>
      <c r="H41" s="53" t="s">
        <v>0</v>
      </c>
      <c r="I41" s="51" t="s">
        <v>3</v>
      </c>
      <c r="J41" s="49"/>
      <c r="K41" s="48">
        <v>10</v>
      </c>
      <c r="L41" s="45">
        <f t="shared" si="0"/>
        <v>10</v>
      </c>
      <c r="M41" s="42" t="s">
        <v>1</v>
      </c>
      <c r="N41" s="41">
        <v>1</v>
      </c>
      <c r="O41" s="38">
        <f t="shared" si="1"/>
        <v>10</v>
      </c>
      <c r="P41" s="35">
        <f t="shared" ref="P41:P61" si="4">ROUND(AA41*(1-$Q$12),2)</f>
        <v>184.5</v>
      </c>
      <c r="Q41" s="34">
        <f t="shared" ref="Q41:Q61" si="5">ROUND(P41*1.2,2)</f>
        <v>221.4</v>
      </c>
      <c r="Y41" s="214"/>
      <c r="Z41" s="214"/>
      <c r="AA41" s="33">
        <v>184.5</v>
      </c>
    </row>
    <row r="42" spans="1:27" ht="15" customHeight="1" x14ac:dyDescent="0.25">
      <c r="A42" s="59" t="s">
        <v>302</v>
      </c>
      <c r="B42" s="58" t="s">
        <v>745</v>
      </c>
      <c r="C42" s="60">
        <v>1000</v>
      </c>
      <c r="D42" s="60">
        <v>30</v>
      </c>
      <c r="E42" s="57">
        <v>35</v>
      </c>
      <c r="F42" s="55" t="s">
        <v>796</v>
      </c>
      <c r="G42" s="54" t="s">
        <v>797</v>
      </c>
      <c r="H42" s="53" t="s">
        <v>0</v>
      </c>
      <c r="I42" s="51" t="s">
        <v>3</v>
      </c>
      <c r="J42" s="49" t="s">
        <v>3</v>
      </c>
      <c r="K42" s="48">
        <v>10</v>
      </c>
      <c r="L42" s="45">
        <f t="shared" si="0"/>
        <v>10</v>
      </c>
      <c r="M42" s="42" t="s">
        <v>1</v>
      </c>
      <c r="N42" s="41">
        <v>1</v>
      </c>
      <c r="O42" s="38">
        <f t="shared" si="1"/>
        <v>10</v>
      </c>
      <c r="P42" s="35">
        <f t="shared" si="4"/>
        <v>196.5</v>
      </c>
      <c r="Q42" s="34">
        <f t="shared" si="5"/>
        <v>235.8</v>
      </c>
      <c r="Y42" s="214"/>
      <c r="Z42" s="214"/>
      <c r="AA42" s="33">
        <v>196.5</v>
      </c>
    </row>
    <row r="43" spans="1:27" ht="15" customHeight="1" x14ac:dyDescent="0.25">
      <c r="A43" s="59" t="s">
        <v>302</v>
      </c>
      <c r="B43" s="58" t="s">
        <v>745</v>
      </c>
      <c r="C43" s="60">
        <v>1000</v>
      </c>
      <c r="D43" s="60">
        <v>30</v>
      </c>
      <c r="E43" s="57">
        <v>38</v>
      </c>
      <c r="F43" s="55" t="s">
        <v>798</v>
      </c>
      <c r="G43" s="54" t="s">
        <v>799</v>
      </c>
      <c r="H43" s="53" t="s">
        <v>0</v>
      </c>
      <c r="I43" s="51" t="s">
        <v>3</v>
      </c>
      <c r="J43" s="49"/>
      <c r="K43" s="48">
        <v>9</v>
      </c>
      <c r="L43" s="45">
        <f t="shared" si="0"/>
        <v>9</v>
      </c>
      <c r="M43" s="105" t="s">
        <v>35</v>
      </c>
      <c r="N43" s="41">
        <v>2</v>
      </c>
      <c r="O43" s="38">
        <f t="shared" si="1"/>
        <v>18</v>
      </c>
      <c r="P43" s="35">
        <f t="shared" si="4"/>
        <v>206.5</v>
      </c>
      <c r="Q43" s="34">
        <f t="shared" si="5"/>
        <v>247.8</v>
      </c>
      <c r="Y43" s="214"/>
      <c r="Z43" s="214"/>
      <c r="AA43" s="33">
        <v>206.5</v>
      </c>
    </row>
    <row r="44" spans="1:27" ht="15" customHeight="1" x14ac:dyDescent="0.25">
      <c r="A44" s="59" t="s">
        <v>302</v>
      </c>
      <c r="B44" s="58" t="s">
        <v>745</v>
      </c>
      <c r="C44" s="60">
        <v>1000</v>
      </c>
      <c r="D44" s="60">
        <v>30</v>
      </c>
      <c r="E44" s="57">
        <v>42</v>
      </c>
      <c r="F44" s="55" t="s">
        <v>800</v>
      </c>
      <c r="G44" s="54" t="s">
        <v>801</v>
      </c>
      <c r="H44" s="53" t="s">
        <v>0</v>
      </c>
      <c r="I44" s="51" t="s">
        <v>3</v>
      </c>
      <c r="J44" s="49" t="s">
        <v>3</v>
      </c>
      <c r="K44" s="48">
        <v>9</v>
      </c>
      <c r="L44" s="45">
        <f t="shared" si="0"/>
        <v>9</v>
      </c>
      <c r="M44" s="42" t="s">
        <v>1</v>
      </c>
      <c r="N44" s="41">
        <v>1</v>
      </c>
      <c r="O44" s="38">
        <f t="shared" si="1"/>
        <v>9</v>
      </c>
      <c r="P44" s="35">
        <f t="shared" si="4"/>
        <v>207.5</v>
      </c>
      <c r="Q44" s="34">
        <f t="shared" si="5"/>
        <v>249</v>
      </c>
      <c r="Y44" s="214"/>
      <c r="Z44" s="214"/>
      <c r="AA44" s="33">
        <v>207.5</v>
      </c>
    </row>
    <row r="45" spans="1:27" ht="15" customHeight="1" x14ac:dyDescent="0.25">
      <c r="A45" s="59" t="s">
        <v>302</v>
      </c>
      <c r="B45" s="58" t="s">
        <v>745</v>
      </c>
      <c r="C45" s="60">
        <v>1000</v>
      </c>
      <c r="D45" s="60">
        <v>30</v>
      </c>
      <c r="E45" s="57">
        <v>45</v>
      </c>
      <c r="F45" s="55" t="s">
        <v>802</v>
      </c>
      <c r="G45" s="54" t="s">
        <v>803</v>
      </c>
      <c r="H45" s="53" t="s">
        <v>0</v>
      </c>
      <c r="I45" s="51" t="s">
        <v>3</v>
      </c>
      <c r="J45" s="49" t="s">
        <v>3</v>
      </c>
      <c r="K45" s="48">
        <v>9</v>
      </c>
      <c r="L45" s="45">
        <f t="shared" si="0"/>
        <v>9</v>
      </c>
      <c r="M45" s="105" t="s">
        <v>35</v>
      </c>
      <c r="N45" s="41">
        <v>2</v>
      </c>
      <c r="O45" s="38">
        <f t="shared" si="1"/>
        <v>18</v>
      </c>
      <c r="P45" s="35">
        <f t="shared" si="4"/>
        <v>211.5</v>
      </c>
      <c r="Q45" s="34">
        <f t="shared" si="5"/>
        <v>253.8</v>
      </c>
      <c r="Y45" s="214"/>
      <c r="Z45" s="214"/>
      <c r="AA45" s="33">
        <v>211.5</v>
      </c>
    </row>
    <row r="46" spans="1:27" ht="15" customHeight="1" x14ac:dyDescent="0.25">
      <c r="A46" s="59" t="s">
        <v>302</v>
      </c>
      <c r="B46" s="58" t="s">
        <v>745</v>
      </c>
      <c r="C46" s="60">
        <v>1000</v>
      </c>
      <c r="D46" s="60">
        <v>30</v>
      </c>
      <c r="E46" s="57">
        <v>48</v>
      </c>
      <c r="F46" s="55" t="s">
        <v>804</v>
      </c>
      <c r="G46" s="54" t="s">
        <v>805</v>
      </c>
      <c r="H46" s="53" t="s">
        <v>0</v>
      </c>
      <c r="I46" s="51" t="s">
        <v>3</v>
      </c>
      <c r="J46" s="49" t="s">
        <v>3</v>
      </c>
      <c r="K46" s="48">
        <v>9</v>
      </c>
      <c r="L46" s="45">
        <f t="shared" si="0"/>
        <v>9</v>
      </c>
      <c r="M46" s="105" t="s">
        <v>35</v>
      </c>
      <c r="N46" s="41">
        <v>2</v>
      </c>
      <c r="O46" s="38">
        <f t="shared" si="1"/>
        <v>18</v>
      </c>
      <c r="P46" s="35">
        <f t="shared" si="4"/>
        <v>213.5</v>
      </c>
      <c r="Q46" s="34">
        <f t="shared" si="5"/>
        <v>256.2</v>
      </c>
      <c r="Y46" s="214"/>
      <c r="Z46" s="214"/>
      <c r="AA46" s="33">
        <v>213.5</v>
      </c>
    </row>
    <row r="47" spans="1:27" ht="15" customHeight="1" x14ac:dyDescent="0.25">
      <c r="A47" s="59" t="s">
        <v>302</v>
      </c>
      <c r="B47" s="58" t="s">
        <v>745</v>
      </c>
      <c r="C47" s="60">
        <v>1000</v>
      </c>
      <c r="D47" s="60">
        <v>30</v>
      </c>
      <c r="E47" s="57">
        <v>54</v>
      </c>
      <c r="F47" s="55" t="s">
        <v>806</v>
      </c>
      <c r="G47" s="54" t="s">
        <v>807</v>
      </c>
      <c r="H47" s="53" t="s">
        <v>0</v>
      </c>
      <c r="I47" s="51" t="s">
        <v>3</v>
      </c>
      <c r="J47" s="49"/>
      <c r="K47" s="48">
        <v>8</v>
      </c>
      <c r="L47" s="45">
        <f t="shared" si="0"/>
        <v>8</v>
      </c>
      <c r="M47" s="103" t="s">
        <v>34</v>
      </c>
      <c r="N47" s="41">
        <v>5</v>
      </c>
      <c r="O47" s="38">
        <f t="shared" si="1"/>
        <v>40</v>
      </c>
      <c r="P47" s="35">
        <f t="shared" si="4"/>
        <v>216.5</v>
      </c>
      <c r="Q47" s="34">
        <f t="shared" si="5"/>
        <v>259.8</v>
      </c>
      <c r="Y47" s="214"/>
      <c r="Z47" s="214"/>
      <c r="AA47" s="33">
        <v>216.5</v>
      </c>
    </row>
    <row r="48" spans="1:27" ht="15" customHeight="1" x14ac:dyDescent="0.25">
      <c r="A48" s="59" t="s">
        <v>302</v>
      </c>
      <c r="B48" s="58" t="s">
        <v>745</v>
      </c>
      <c r="C48" s="60">
        <v>1000</v>
      </c>
      <c r="D48" s="60">
        <v>30</v>
      </c>
      <c r="E48" s="57">
        <v>57</v>
      </c>
      <c r="F48" s="55" t="s">
        <v>808</v>
      </c>
      <c r="G48" s="54" t="s">
        <v>809</v>
      </c>
      <c r="H48" s="53" t="s">
        <v>0</v>
      </c>
      <c r="I48" s="51" t="s">
        <v>3</v>
      </c>
      <c r="J48" s="49" t="s">
        <v>3</v>
      </c>
      <c r="K48" s="48">
        <v>8</v>
      </c>
      <c r="L48" s="45">
        <f t="shared" si="0"/>
        <v>8</v>
      </c>
      <c r="M48" s="105" t="s">
        <v>35</v>
      </c>
      <c r="N48" s="41">
        <v>2</v>
      </c>
      <c r="O48" s="38">
        <f t="shared" si="1"/>
        <v>16</v>
      </c>
      <c r="P48" s="35">
        <f t="shared" si="4"/>
        <v>220</v>
      </c>
      <c r="Q48" s="34">
        <f t="shared" si="5"/>
        <v>264</v>
      </c>
      <c r="Y48" s="214"/>
      <c r="Z48" s="214"/>
      <c r="AA48" s="33">
        <v>220</v>
      </c>
    </row>
    <row r="49" spans="1:27" ht="15" customHeight="1" x14ac:dyDescent="0.25">
      <c r="A49" s="59" t="s">
        <v>302</v>
      </c>
      <c r="B49" s="58" t="s">
        <v>745</v>
      </c>
      <c r="C49" s="60">
        <v>1000</v>
      </c>
      <c r="D49" s="60">
        <v>30</v>
      </c>
      <c r="E49" s="57">
        <v>60</v>
      </c>
      <c r="F49" s="55" t="s">
        <v>810</v>
      </c>
      <c r="G49" s="54" t="s">
        <v>811</v>
      </c>
      <c r="H49" s="53" t="s">
        <v>0</v>
      </c>
      <c r="I49" s="51" t="s">
        <v>3</v>
      </c>
      <c r="J49" s="49" t="s">
        <v>3</v>
      </c>
      <c r="K49" s="48">
        <v>8</v>
      </c>
      <c r="L49" s="45">
        <f t="shared" si="0"/>
        <v>8</v>
      </c>
      <c r="M49" s="105" t="s">
        <v>35</v>
      </c>
      <c r="N49" s="41">
        <v>2</v>
      </c>
      <c r="O49" s="38">
        <f t="shared" si="1"/>
        <v>16</v>
      </c>
      <c r="P49" s="35">
        <f t="shared" si="4"/>
        <v>221</v>
      </c>
      <c r="Q49" s="34">
        <f t="shared" si="5"/>
        <v>265.2</v>
      </c>
      <c r="Y49" s="214"/>
      <c r="Z49" s="214"/>
      <c r="AA49" s="33">
        <v>221</v>
      </c>
    </row>
    <row r="50" spans="1:27" ht="15" customHeight="1" x14ac:dyDescent="0.25">
      <c r="A50" s="59" t="s">
        <v>302</v>
      </c>
      <c r="B50" s="58" t="s">
        <v>745</v>
      </c>
      <c r="C50" s="60">
        <v>1000</v>
      </c>
      <c r="D50" s="60">
        <v>30</v>
      </c>
      <c r="E50" s="57">
        <v>64</v>
      </c>
      <c r="F50" s="55" t="s">
        <v>812</v>
      </c>
      <c r="G50" s="54" t="s">
        <v>813</v>
      </c>
      <c r="H50" s="53" t="s">
        <v>0</v>
      </c>
      <c r="I50" s="51" t="s">
        <v>3</v>
      </c>
      <c r="J50" s="49" t="s">
        <v>3</v>
      </c>
      <c r="K50" s="48">
        <v>7</v>
      </c>
      <c r="L50" s="45">
        <f t="shared" si="0"/>
        <v>7</v>
      </c>
      <c r="M50" s="103" t="s">
        <v>34</v>
      </c>
      <c r="N50" s="41">
        <v>6</v>
      </c>
      <c r="O50" s="38">
        <f t="shared" si="1"/>
        <v>42</v>
      </c>
      <c r="P50" s="35">
        <f t="shared" si="4"/>
        <v>232.5</v>
      </c>
      <c r="Q50" s="34">
        <f t="shared" si="5"/>
        <v>279</v>
      </c>
      <c r="Y50" s="214"/>
      <c r="Z50" s="214"/>
      <c r="AA50" s="33">
        <v>232.5</v>
      </c>
    </row>
    <row r="51" spans="1:27" ht="15" customHeight="1" x14ac:dyDescent="0.25">
      <c r="A51" s="59" t="s">
        <v>302</v>
      </c>
      <c r="B51" s="58" t="s">
        <v>745</v>
      </c>
      <c r="C51" s="60">
        <v>1000</v>
      </c>
      <c r="D51" s="60">
        <v>30</v>
      </c>
      <c r="E51" s="57">
        <v>70</v>
      </c>
      <c r="F51" s="55" t="s">
        <v>814</v>
      </c>
      <c r="G51" s="54" t="s">
        <v>815</v>
      </c>
      <c r="H51" s="53" t="s">
        <v>0</v>
      </c>
      <c r="I51" s="51"/>
      <c r="J51" s="49" t="s">
        <v>3</v>
      </c>
      <c r="K51" s="48">
        <v>7</v>
      </c>
      <c r="L51" s="45">
        <f t="shared" si="0"/>
        <v>7</v>
      </c>
      <c r="M51" s="103" t="s">
        <v>34</v>
      </c>
      <c r="N51" s="41">
        <v>6</v>
      </c>
      <c r="O51" s="38">
        <f t="shared" si="1"/>
        <v>42</v>
      </c>
      <c r="P51" s="35">
        <f t="shared" si="4"/>
        <v>246.5</v>
      </c>
      <c r="Q51" s="34">
        <f t="shared" si="5"/>
        <v>295.8</v>
      </c>
      <c r="Y51" s="214"/>
      <c r="Z51" s="214"/>
      <c r="AA51" s="33">
        <v>246.5</v>
      </c>
    </row>
    <row r="52" spans="1:27" ht="15" customHeight="1" x14ac:dyDescent="0.25">
      <c r="A52" s="59" t="s">
        <v>302</v>
      </c>
      <c r="B52" s="58" t="s">
        <v>745</v>
      </c>
      <c r="C52" s="60">
        <v>1000</v>
      </c>
      <c r="D52" s="60">
        <v>30</v>
      </c>
      <c r="E52" s="57">
        <v>76</v>
      </c>
      <c r="F52" s="55" t="s">
        <v>816</v>
      </c>
      <c r="G52" s="54" t="s">
        <v>817</v>
      </c>
      <c r="H52" s="53" t="s">
        <v>0</v>
      </c>
      <c r="I52" s="51" t="s">
        <v>3</v>
      </c>
      <c r="J52" s="49" t="s">
        <v>3</v>
      </c>
      <c r="K52" s="48">
        <v>6</v>
      </c>
      <c r="L52" s="45">
        <f t="shared" si="0"/>
        <v>6</v>
      </c>
      <c r="M52" s="42" t="s">
        <v>1</v>
      </c>
      <c r="N52" s="41">
        <v>1</v>
      </c>
      <c r="O52" s="38">
        <f t="shared" si="1"/>
        <v>6</v>
      </c>
      <c r="P52" s="35">
        <f t="shared" si="4"/>
        <v>252.5</v>
      </c>
      <c r="Q52" s="34">
        <f t="shared" si="5"/>
        <v>303</v>
      </c>
      <c r="Y52" s="214"/>
      <c r="Z52" s="214"/>
      <c r="AA52" s="33">
        <v>252.5</v>
      </c>
    </row>
    <row r="53" spans="1:27" ht="15" customHeight="1" x14ac:dyDescent="0.25">
      <c r="A53" s="59" t="s">
        <v>302</v>
      </c>
      <c r="B53" s="58" t="s">
        <v>745</v>
      </c>
      <c r="C53" s="60">
        <v>1000</v>
      </c>
      <c r="D53" s="60">
        <v>30</v>
      </c>
      <c r="E53" s="57">
        <v>83</v>
      </c>
      <c r="F53" s="55" t="s">
        <v>818</v>
      </c>
      <c r="G53" s="54" t="s">
        <v>819</v>
      </c>
      <c r="H53" s="53" t="s">
        <v>0</v>
      </c>
      <c r="I53" s="51"/>
      <c r="J53" s="49" t="s">
        <v>3</v>
      </c>
      <c r="K53" s="48">
        <v>6</v>
      </c>
      <c r="L53" s="45">
        <f t="shared" si="0"/>
        <v>6</v>
      </c>
      <c r="M53" s="103" t="s">
        <v>34</v>
      </c>
      <c r="N53" s="41">
        <v>7</v>
      </c>
      <c r="O53" s="38">
        <f t="shared" si="1"/>
        <v>42</v>
      </c>
      <c r="P53" s="35">
        <f t="shared" si="4"/>
        <v>268.5</v>
      </c>
      <c r="Q53" s="34">
        <f t="shared" si="5"/>
        <v>322.2</v>
      </c>
      <c r="Y53" s="214"/>
      <c r="Z53" s="214"/>
      <c r="AA53" s="33">
        <v>268.5</v>
      </c>
    </row>
    <row r="54" spans="1:27" ht="15" customHeight="1" x14ac:dyDescent="0.25">
      <c r="A54" s="59" t="s">
        <v>302</v>
      </c>
      <c r="B54" s="58" t="s">
        <v>745</v>
      </c>
      <c r="C54" s="60">
        <v>1000</v>
      </c>
      <c r="D54" s="60">
        <v>30</v>
      </c>
      <c r="E54" s="57">
        <v>89</v>
      </c>
      <c r="F54" s="55" t="s">
        <v>820</v>
      </c>
      <c r="G54" s="54" t="s">
        <v>821</v>
      </c>
      <c r="H54" s="53" t="s">
        <v>0</v>
      </c>
      <c r="I54" s="51" t="s">
        <v>3</v>
      </c>
      <c r="J54" s="49" t="s">
        <v>3</v>
      </c>
      <c r="K54" s="48">
        <v>6</v>
      </c>
      <c r="L54" s="45">
        <f t="shared" si="0"/>
        <v>6</v>
      </c>
      <c r="M54" s="105" t="s">
        <v>35</v>
      </c>
      <c r="N54" s="41">
        <v>2</v>
      </c>
      <c r="O54" s="38">
        <f t="shared" si="1"/>
        <v>12</v>
      </c>
      <c r="P54" s="35">
        <f t="shared" si="4"/>
        <v>292</v>
      </c>
      <c r="Q54" s="34">
        <f t="shared" si="5"/>
        <v>350.4</v>
      </c>
      <c r="Y54" s="214"/>
      <c r="Z54" s="214"/>
      <c r="AA54" s="33">
        <v>292</v>
      </c>
    </row>
    <row r="55" spans="1:27" ht="15" customHeight="1" x14ac:dyDescent="0.25">
      <c r="A55" s="59" t="s">
        <v>302</v>
      </c>
      <c r="B55" s="58" t="s">
        <v>745</v>
      </c>
      <c r="C55" s="60">
        <v>1000</v>
      </c>
      <c r="D55" s="60">
        <v>30</v>
      </c>
      <c r="E55" s="57">
        <v>102</v>
      </c>
      <c r="F55" s="55" t="s">
        <v>822</v>
      </c>
      <c r="G55" s="54" t="s">
        <v>823</v>
      </c>
      <c r="H55" s="53" t="s">
        <v>0</v>
      </c>
      <c r="I55" s="51"/>
      <c r="J55" s="49" t="s">
        <v>3</v>
      </c>
      <c r="K55" s="48">
        <v>5</v>
      </c>
      <c r="L55" s="45">
        <f t="shared" si="0"/>
        <v>5</v>
      </c>
      <c r="M55" s="103" t="s">
        <v>34</v>
      </c>
      <c r="N55" s="41">
        <v>8</v>
      </c>
      <c r="O55" s="38">
        <f t="shared" si="1"/>
        <v>40</v>
      </c>
      <c r="P55" s="35">
        <f t="shared" si="4"/>
        <v>349</v>
      </c>
      <c r="Q55" s="34">
        <f t="shared" si="5"/>
        <v>418.8</v>
      </c>
      <c r="Y55" s="214"/>
      <c r="Z55" s="214"/>
      <c r="AA55" s="33">
        <v>349</v>
      </c>
    </row>
    <row r="56" spans="1:27" ht="15" customHeight="1" x14ac:dyDescent="0.25">
      <c r="A56" s="59" t="s">
        <v>302</v>
      </c>
      <c r="B56" s="58" t="s">
        <v>745</v>
      </c>
      <c r="C56" s="60">
        <v>1000</v>
      </c>
      <c r="D56" s="60">
        <v>30</v>
      </c>
      <c r="E56" s="57">
        <v>108</v>
      </c>
      <c r="F56" s="55" t="s">
        <v>824</v>
      </c>
      <c r="G56" s="54" t="s">
        <v>825</v>
      </c>
      <c r="H56" s="53" t="s">
        <v>0</v>
      </c>
      <c r="I56" s="51" t="s">
        <v>3</v>
      </c>
      <c r="J56" s="49" t="s">
        <v>3</v>
      </c>
      <c r="K56" s="48">
        <v>5</v>
      </c>
      <c r="L56" s="45">
        <f t="shared" si="0"/>
        <v>5</v>
      </c>
      <c r="M56" s="105" t="s">
        <v>35</v>
      </c>
      <c r="N56" s="41">
        <v>2</v>
      </c>
      <c r="O56" s="38">
        <f t="shared" si="1"/>
        <v>10</v>
      </c>
      <c r="P56" s="35">
        <f t="shared" si="4"/>
        <v>405</v>
      </c>
      <c r="Q56" s="34">
        <f t="shared" si="5"/>
        <v>486</v>
      </c>
      <c r="Y56" s="214"/>
      <c r="Z56" s="214"/>
      <c r="AA56" s="33">
        <v>405</v>
      </c>
    </row>
    <row r="57" spans="1:27" ht="15" customHeight="1" x14ac:dyDescent="0.25">
      <c r="A57" s="59" t="s">
        <v>302</v>
      </c>
      <c r="B57" s="58" t="s">
        <v>745</v>
      </c>
      <c r="C57" s="60">
        <v>1000</v>
      </c>
      <c r="D57" s="60">
        <v>30</v>
      </c>
      <c r="E57" s="57">
        <v>114</v>
      </c>
      <c r="F57" s="55" t="s">
        <v>826</v>
      </c>
      <c r="G57" s="54" t="s">
        <v>827</v>
      </c>
      <c r="H57" s="53" t="s">
        <v>0</v>
      </c>
      <c r="I57" s="51" t="s">
        <v>3</v>
      </c>
      <c r="J57" s="49" t="s">
        <v>3</v>
      </c>
      <c r="K57" s="48">
        <v>5</v>
      </c>
      <c r="L57" s="45">
        <f t="shared" si="0"/>
        <v>5</v>
      </c>
      <c r="M57" s="105" t="s">
        <v>35</v>
      </c>
      <c r="N57" s="41">
        <v>2</v>
      </c>
      <c r="O57" s="38">
        <f t="shared" si="1"/>
        <v>10</v>
      </c>
      <c r="P57" s="35">
        <f t="shared" si="4"/>
        <v>418</v>
      </c>
      <c r="Q57" s="34">
        <f t="shared" si="5"/>
        <v>501.6</v>
      </c>
      <c r="Y57" s="214"/>
      <c r="Z57" s="214"/>
      <c r="AA57" s="33">
        <v>418</v>
      </c>
    </row>
    <row r="58" spans="1:27" ht="15" customHeight="1" x14ac:dyDescent="0.25">
      <c r="A58" s="59" t="s">
        <v>302</v>
      </c>
      <c r="B58" s="58" t="s">
        <v>745</v>
      </c>
      <c r="C58" s="60">
        <v>1000</v>
      </c>
      <c r="D58" s="60">
        <v>30</v>
      </c>
      <c r="E58" s="57">
        <v>133</v>
      </c>
      <c r="F58" s="55" t="s">
        <v>828</v>
      </c>
      <c r="G58" s="54" t="s">
        <v>829</v>
      </c>
      <c r="H58" s="53" t="s">
        <v>0</v>
      </c>
      <c r="I58" s="51" t="s">
        <v>3</v>
      </c>
      <c r="J58" s="49" t="s">
        <v>3</v>
      </c>
      <c r="K58" s="48">
        <v>4</v>
      </c>
      <c r="L58" s="45">
        <f t="shared" si="0"/>
        <v>4</v>
      </c>
      <c r="M58" s="105" t="s">
        <v>35</v>
      </c>
      <c r="N58" s="41">
        <v>3</v>
      </c>
      <c r="O58" s="38">
        <f t="shared" si="1"/>
        <v>12</v>
      </c>
      <c r="P58" s="35">
        <f t="shared" si="4"/>
        <v>427</v>
      </c>
      <c r="Q58" s="34">
        <f t="shared" si="5"/>
        <v>512.4</v>
      </c>
      <c r="Y58" s="214"/>
      <c r="Z58" s="214"/>
      <c r="AA58" s="33">
        <v>427</v>
      </c>
    </row>
    <row r="59" spans="1:27" ht="15" customHeight="1" x14ac:dyDescent="0.25">
      <c r="A59" s="59" t="s">
        <v>302</v>
      </c>
      <c r="B59" s="58" t="s">
        <v>745</v>
      </c>
      <c r="C59" s="60">
        <v>1000</v>
      </c>
      <c r="D59" s="60">
        <v>30</v>
      </c>
      <c r="E59" s="57">
        <v>159</v>
      </c>
      <c r="F59" s="55" t="s">
        <v>830</v>
      </c>
      <c r="G59" s="54" t="s">
        <v>831</v>
      </c>
      <c r="H59" s="53" t="s">
        <v>0</v>
      </c>
      <c r="I59" s="51" t="s">
        <v>3</v>
      </c>
      <c r="J59" s="49" t="s">
        <v>3</v>
      </c>
      <c r="K59" s="48">
        <v>4</v>
      </c>
      <c r="L59" s="45">
        <f t="shared" si="0"/>
        <v>4</v>
      </c>
      <c r="M59" s="105" t="s">
        <v>35</v>
      </c>
      <c r="N59" s="41">
        <v>3</v>
      </c>
      <c r="O59" s="38">
        <f t="shared" si="1"/>
        <v>12</v>
      </c>
      <c r="P59" s="35">
        <f t="shared" si="4"/>
        <v>479</v>
      </c>
      <c r="Q59" s="34">
        <f t="shared" si="5"/>
        <v>574.79999999999995</v>
      </c>
      <c r="Y59" s="214"/>
      <c r="Z59" s="214"/>
      <c r="AA59" s="33">
        <v>479</v>
      </c>
    </row>
    <row r="60" spans="1:27" ht="15" customHeight="1" x14ac:dyDescent="0.25">
      <c r="A60" s="59" t="s">
        <v>302</v>
      </c>
      <c r="B60" s="58" t="s">
        <v>745</v>
      </c>
      <c r="C60" s="60">
        <v>1000</v>
      </c>
      <c r="D60" s="60">
        <v>30</v>
      </c>
      <c r="E60" s="57">
        <v>169</v>
      </c>
      <c r="F60" s="55" t="s">
        <v>832</v>
      </c>
      <c r="G60" s="54" t="s">
        <v>833</v>
      </c>
      <c r="H60" s="53" t="s">
        <v>0</v>
      </c>
      <c r="I60" s="51" t="s">
        <v>3</v>
      </c>
      <c r="J60" s="49"/>
      <c r="K60" s="48">
        <v>4</v>
      </c>
      <c r="L60" s="45">
        <f t="shared" si="0"/>
        <v>4</v>
      </c>
      <c r="M60" s="103" t="s">
        <v>34</v>
      </c>
      <c r="N60" s="41">
        <v>10</v>
      </c>
      <c r="O60" s="38">
        <f t="shared" si="1"/>
        <v>40</v>
      </c>
      <c r="P60" s="35">
        <f t="shared" si="4"/>
        <v>502.5</v>
      </c>
      <c r="Q60" s="34">
        <f t="shared" si="5"/>
        <v>603</v>
      </c>
      <c r="Y60" s="214"/>
      <c r="Z60" s="214"/>
      <c r="AA60" s="33">
        <v>502.5</v>
      </c>
    </row>
    <row r="61" spans="1:27" ht="15" customHeight="1" x14ac:dyDescent="0.25">
      <c r="A61" s="59" t="s">
        <v>302</v>
      </c>
      <c r="B61" s="58" t="s">
        <v>745</v>
      </c>
      <c r="C61" s="60">
        <v>1000</v>
      </c>
      <c r="D61" s="60">
        <v>30</v>
      </c>
      <c r="E61" s="57">
        <v>194</v>
      </c>
      <c r="F61" s="55" t="s">
        <v>834</v>
      </c>
      <c r="G61" s="54" t="s">
        <v>835</v>
      </c>
      <c r="H61" s="53" t="s">
        <v>0</v>
      </c>
      <c r="I61" s="51"/>
      <c r="J61" s="49" t="s">
        <v>3</v>
      </c>
      <c r="K61" s="48">
        <v>3</v>
      </c>
      <c r="L61" s="45">
        <f t="shared" si="0"/>
        <v>3</v>
      </c>
      <c r="M61" s="103" t="s">
        <v>34</v>
      </c>
      <c r="N61" s="41">
        <v>14</v>
      </c>
      <c r="O61" s="38">
        <f t="shared" si="1"/>
        <v>42</v>
      </c>
      <c r="P61" s="35">
        <f t="shared" si="4"/>
        <v>561</v>
      </c>
      <c r="Q61" s="34">
        <f t="shared" si="5"/>
        <v>673.2</v>
      </c>
      <c r="Y61" s="214"/>
      <c r="Z61" s="214"/>
      <c r="AA61" s="33">
        <v>561</v>
      </c>
    </row>
    <row r="62" spans="1:27" ht="15" customHeight="1" x14ac:dyDescent="0.25">
      <c r="A62" s="59" t="s">
        <v>302</v>
      </c>
      <c r="B62" s="58" t="s">
        <v>745</v>
      </c>
      <c r="C62" s="60">
        <v>1000</v>
      </c>
      <c r="D62" s="60">
        <v>30</v>
      </c>
      <c r="E62" s="57">
        <v>205</v>
      </c>
      <c r="F62" s="55" t="s">
        <v>836</v>
      </c>
      <c r="G62" s="54" t="s">
        <v>837</v>
      </c>
      <c r="H62" s="53" t="s">
        <v>0</v>
      </c>
      <c r="I62" s="51"/>
      <c r="J62" s="49" t="s">
        <v>3</v>
      </c>
      <c r="K62" s="48">
        <v>3</v>
      </c>
      <c r="L62" s="45">
        <f t="shared" si="0"/>
        <v>3</v>
      </c>
      <c r="M62" s="298" t="s">
        <v>34</v>
      </c>
      <c r="N62" s="41">
        <v>14</v>
      </c>
      <c r="O62" s="38">
        <f t="shared" si="1"/>
        <v>42</v>
      </c>
      <c r="P62" s="299" t="s">
        <v>71</v>
      </c>
      <c r="Q62" s="34"/>
      <c r="Y62" s="214"/>
      <c r="Z62" s="214"/>
      <c r="AA62" s="33">
        <v>635.5</v>
      </c>
    </row>
    <row r="63" spans="1:27" ht="15" customHeight="1" x14ac:dyDescent="0.25">
      <c r="A63" s="59" t="s">
        <v>302</v>
      </c>
      <c r="B63" s="58" t="s">
        <v>745</v>
      </c>
      <c r="C63" s="60">
        <v>1000</v>
      </c>
      <c r="D63" s="60">
        <v>30</v>
      </c>
      <c r="E63" s="57">
        <v>219</v>
      </c>
      <c r="F63" s="55" t="s">
        <v>838</v>
      </c>
      <c r="G63" s="54" t="s">
        <v>839</v>
      </c>
      <c r="H63" s="53" t="s">
        <v>0</v>
      </c>
      <c r="I63" s="51" t="s">
        <v>3</v>
      </c>
      <c r="J63" s="49"/>
      <c r="K63" s="48">
        <v>3</v>
      </c>
      <c r="L63" s="45">
        <f t="shared" si="0"/>
        <v>3</v>
      </c>
      <c r="M63" s="103" t="s">
        <v>34</v>
      </c>
      <c r="N63" s="41">
        <v>14</v>
      </c>
      <c r="O63" s="38">
        <f t="shared" si="1"/>
        <v>42</v>
      </c>
      <c r="P63" s="35">
        <f t="shared" ref="P63:P76" si="6">ROUND(AA63*(1-$Q$12),2)</f>
        <v>638</v>
      </c>
      <c r="Q63" s="34">
        <f t="shared" ref="Q63:Q76" si="7">ROUND(P63*1.2,2)</f>
        <v>765.6</v>
      </c>
      <c r="Y63" s="214"/>
      <c r="Z63" s="214"/>
      <c r="AA63" s="33">
        <v>638</v>
      </c>
    </row>
    <row r="64" spans="1:27" ht="15" customHeight="1" x14ac:dyDescent="0.25">
      <c r="A64" s="59" t="s">
        <v>302</v>
      </c>
      <c r="B64" s="58" t="s">
        <v>745</v>
      </c>
      <c r="C64" s="60">
        <v>1000</v>
      </c>
      <c r="D64" s="60">
        <v>30</v>
      </c>
      <c r="E64" s="57">
        <v>273</v>
      </c>
      <c r="F64" s="55" t="s">
        <v>840</v>
      </c>
      <c r="G64" s="54" t="s">
        <v>841</v>
      </c>
      <c r="H64" s="53" t="s">
        <v>0</v>
      </c>
      <c r="I64" s="51" t="s">
        <v>3</v>
      </c>
      <c r="J64" s="49"/>
      <c r="K64" s="48">
        <v>2</v>
      </c>
      <c r="L64" s="45">
        <f t="shared" si="0"/>
        <v>2</v>
      </c>
      <c r="M64" s="103" t="s">
        <v>34</v>
      </c>
      <c r="N64" s="41">
        <v>20</v>
      </c>
      <c r="O64" s="38">
        <f t="shared" si="1"/>
        <v>40</v>
      </c>
      <c r="P64" s="35">
        <f t="shared" si="6"/>
        <v>878.5</v>
      </c>
      <c r="Q64" s="34">
        <f t="shared" si="7"/>
        <v>1054.2</v>
      </c>
      <c r="Y64" s="214"/>
      <c r="Z64" s="214"/>
      <c r="AA64" s="33">
        <v>878.5</v>
      </c>
    </row>
    <row r="65" spans="1:27" ht="15" customHeight="1" x14ac:dyDescent="0.25">
      <c r="A65" s="59" t="s">
        <v>302</v>
      </c>
      <c r="B65" s="58" t="s">
        <v>745</v>
      </c>
      <c r="C65" s="60">
        <v>1000</v>
      </c>
      <c r="D65" s="57">
        <v>40</v>
      </c>
      <c r="E65" s="57">
        <v>18</v>
      </c>
      <c r="F65" s="55" t="s">
        <v>842</v>
      </c>
      <c r="G65" s="54" t="s">
        <v>843</v>
      </c>
      <c r="H65" s="53" t="s">
        <v>0</v>
      </c>
      <c r="I65" s="51" t="s">
        <v>3</v>
      </c>
      <c r="J65" s="49"/>
      <c r="K65" s="48">
        <v>9</v>
      </c>
      <c r="L65" s="45">
        <f t="shared" si="0"/>
        <v>9</v>
      </c>
      <c r="M65" s="103" t="s">
        <v>34</v>
      </c>
      <c r="N65" s="41">
        <v>5</v>
      </c>
      <c r="O65" s="38">
        <f t="shared" si="1"/>
        <v>45</v>
      </c>
      <c r="P65" s="35">
        <f t="shared" si="6"/>
        <v>213.5</v>
      </c>
      <c r="Q65" s="34">
        <f t="shared" si="7"/>
        <v>256.2</v>
      </c>
      <c r="Y65" s="214"/>
      <c r="Z65" s="214"/>
      <c r="AA65" s="33">
        <v>213.5</v>
      </c>
    </row>
    <row r="66" spans="1:27" ht="15" customHeight="1" x14ac:dyDescent="0.25">
      <c r="A66" s="59" t="s">
        <v>302</v>
      </c>
      <c r="B66" s="58" t="s">
        <v>745</v>
      </c>
      <c r="C66" s="60">
        <v>1000</v>
      </c>
      <c r="D66" s="60">
        <v>40</v>
      </c>
      <c r="E66" s="57">
        <v>21</v>
      </c>
      <c r="F66" s="55" t="s">
        <v>844</v>
      </c>
      <c r="G66" s="54" t="s">
        <v>845</v>
      </c>
      <c r="H66" s="53" t="s">
        <v>0</v>
      </c>
      <c r="I66" s="51" t="s">
        <v>3</v>
      </c>
      <c r="J66" s="49" t="s">
        <v>3</v>
      </c>
      <c r="K66" s="48">
        <v>9</v>
      </c>
      <c r="L66" s="45">
        <f t="shared" si="0"/>
        <v>9</v>
      </c>
      <c r="M66" s="105" t="s">
        <v>35</v>
      </c>
      <c r="N66" s="41">
        <v>2</v>
      </c>
      <c r="O66" s="38">
        <f t="shared" si="1"/>
        <v>18</v>
      </c>
      <c r="P66" s="35">
        <f t="shared" si="6"/>
        <v>221</v>
      </c>
      <c r="Q66" s="34">
        <f t="shared" si="7"/>
        <v>265.2</v>
      </c>
      <c r="Y66" s="214"/>
      <c r="Z66" s="214"/>
      <c r="AA66" s="33">
        <v>221</v>
      </c>
    </row>
    <row r="67" spans="1:27" ht="15" customHeight="1" x14ac:dyDescent="0.25">
      <c r="A67" s="59" t="s">
        <v>302</v>
      </c>
      <c r="B67" s="58" t="s">
        <v>745</v>
      </c>
      <c r="C67" s="60">
        <v>1000</v>
      </c>
      <c r="D67" s="60">
        <v>40</v>
      </c>
      <c r="E67" s="57">
        <v>25</v>
      </c>
      <c r="F67" s="55" t="s">
        <v>846</v>
      </c>
      <c r="G67" s="54" t="s">
        <v>847</v>
      </c>
      <c r="H67" s="53" t="s">
        <v>0</v>
      </c>
      <c r="I67" s="51" t="s">
        <v>3</v>
      </c>
      <c r="J67" s="49"/>
      <c r="K67" s="48">
        <v>9</v>
      </c>
      <c r="L67" s="45">
        <f t="shared" si="0"/>
        <v>9</v>
      </c>
      <c r="M67" s="105" t="s">
        <v>35</v>
      </c>
      <c r="N67" s="41">
        <v>2</v>
      </c>
      <c r="O67" s="38">
        <f t="shared" si="1"/>
        <v>18</v>
      </c>
      <c r="P67" s="35">
        <f t="shared" si="6"/>
        <v>255.5</v>
      </c>
      <c r="Q67" s="34">
        <f t="shared" si="7"/>
        <v>306.60000000000002</v>
      </c>
      <c r="Y67" s="214"/>
      <c r="Z67" s="214"/>
      <c r="AA67" s="33">
        <v>255.5</v>
      </c>
    </row>
    <row r="68" spans="1:27" ht="15" customHeight="1" x14ac:dyDescent="0.25">
      <c r="A68" s="59" t="s">
        <v>302</v>
      </c>
      <c r="B68" s="58" t="s">
        <v>745</v>
      </c>
      <c r="C68" s="60">
        <v>1000</v>
      </c>
      <c r="D68" s="60">
        <v>40</v>
      </c>
      <c r="E68" s="57">
        <v>28</v>
      </c>
      <c r="F68" s="55" t="s">
        <v>848</v>
      </c>
      <c r="G68" s="54" t="s">
        <v>849</v>
      </c>
      <c r="H68" s="53" t="s">
        <v>0</v>
      </c>
      <c r="I68" s="51" t="s">
        <v>3</v>
      </c>
      <c r="J68" s="49"/>
      <c r="K68" s="48">
        <v>9</v>
      </c>
      <c r="L68" s="45">
        <f t="shared" si="0"/>
        <v>9</v>
      </c>
      <c r="M68" s="105" t="s">
        <v>35</v>
      </c>
      <c r="N68" s="41">
        <v>2</v>
      </c>
      <c r="O68" s="38">
        <f t="shared" si="1"/>
        <v>18</v>
      </c>
      <c r="P68" s="35">
        <f t="shared" si="6"/>
        <v>263.5</v>
      </c>
      <c r="Q68" s="34">
        <f t="shared" si="7"/>
        <v>316.2</v>
      </c>
      <c r="Y68" s="214"/>
      <c r="Z68" s="214"/>
      <c r="AA68" s="33">
        <v>263.5</v>
      </c>
    </row>
    <row r="69" spans="1:27" ht="15" customHeight="1" x14ac:dyDescent="0.25">
      <c r="A69" s="59" t="s">
        <v>302</v>
      </c>
      <c r="B69" s="58" t="s">
        <v>745</v>
      </c>
      <c r="C69" s="60">
        <v>1000</v>
      </c>
      <c r="D69" s="60">
        <v>40</v>
      </c>
      <c r="E69" s="57">
        <v>32</v>
      </c>
      <c r="F69" s="55" t="s">
        <v>850</v>
      </c>
      <c r="G69" s="54" t="s">
        <v>851</v>
      </c>
      <c r="H69" s="53" t="s">
        <v>0</v>
      </c>
      <c r="I69" s="51" t="s">
        <v>3</v>
      </c>
      <c r="J69" s="49"/>
      <c r="K69" s="48">
        <v>8</v>
      </c>
      <c r="L69" s="45">
        <f t="shared" si="0"/>
        <v>8</v>
      </c>
      <c r="M69" s="42" t="s">
        <v>1</v>
      </c>
      <c r="N69" s="41">
        <v>1</v>
      </c>
      <c r="O69" s="38">
        <f t="shared" si="1"/>
        <v>8</v>
      </c>
      <c r="P69" s="35">
        <f t="shared" si="6"/>
        <v>277.5</v>
      </c>
      <c r="Q69" s="34">
        <f t="shared" si="7"/>
        <v>333</v>
      </c>
      <c r="Y69" s="214"/>
      <c r="Z69" s="214"/>
      <c r="AA69" s="33">
        <v>277.5</v>
      </c>
    </row>
    <row r="70" spans="1:27" ht="15" customHeight="1" x14ac:dyDescent="0.25">
      <c r="A70" s="59" t="s">
        <v>302</v>
      </c>
      <c r="B70" s="58" t="s">
        <v>745</v>
      </c>
      <c r="C70" s="60">
        <v>1000</v>
      </c>
      <c r="D70" s="60">
        <v>40</v>
      </c>
      <c r="E70" s="57">
        <v>35</v>
      </c>
      <c r="F70" s="55" t="s">
        <v>852</v>
      </c>
      <c r="G70" s="54" t="s">
        <v>853</v>
      </c>
      <c r="H70" s="53" t="s">
        <v>0</v>
      </c>
      <c r="I70" s="51" t="s">
        <v>3</v>
      </c>
      <c r="J70" s="49" t="s">
        <v>3</v>
      </c>
      <c r="K70" s="48">
        <v>8</v>
      </c>
      <c r="L70" s="45">
        <f t="shared" si="0"/>
        <v>8</v>
      </c>
      <c r="M70" s="105" t="s">
        <v>35</v>
      </c>
      <c r="N70" s="41">
        <v>2</v>
      </c>
      <c r="O70" s="38">
        <f t="shared" si="1"/>
        <v>16</v>
      </c>
      <c r="P70" s="35">
        <f t="shared" si="6"/>
        <v>278.5</v>
      </c>
      <c r="Q70" s="34">
        <f t="shared" si="7"/>
        <v>334.2</v>
      </c>
      <c r="Y70" s="214"/>
      <c r="Z70" s="214"/>
      <c r="AA70" s="33">
        <v>278.5</v>
      </c>
    </row>
    <row r="71" spans="1:27" ht="15" customHeight="1" x14ac:dyDescent="0.25">
      <c r="A71" s="59" t="s">
        <v>302</v>
      </c>
      <c r="B71" s="58" t="s">
        <v>745</v>
      </c>
      <c r="C71" s="60">
        <v>1000</v>
      </c>
      <c r="D71" s="60">
        <v>40</v>
      </c>
      <c r="E71" s="57">
        <v>38</v>
      </c>
      <c r="F71" s="55" t="s">
        <v>854</v>
      </c>
      <c r="G71" s="54" t="s">
        <v>855</v>
      </c>
      <c r="H71" s="53" t="s">
        <v>0</v>
      </c>
      <c r="I71" s="51" t="s">
        <v>3</v>
      </c>
      <c r="J71" s="49"/>
      <c r="K71" s="48">
        <v>8</v>
      </c>
      <c r="L71" s="45">
        <f t="shared" si="0"/>
        <v>8</v>
      </c>
      <c r="M71" s="105" t="s">
        <v>35</v>
      </c>
      <c r="N71" s="41">
        <v>2</v>
      </c>
      <c r="O71" s="38">
        <f t="shared" si="1"/>
        <v>16</v>
      </c>
      <c r="P71" s="35">
        <f t="shared" si="6"/>
        <v>282.5</v>
      </c>
      <c r="Q71" s="34">
        <f t="shared" si="7"/>
        <v>339</v>
      </c>
      <c r="Y71" s="214"/>
      <c r="Z71" s="214"/>
      <c r="AA71" s="33">
        <v>282.5</v>
      </c>
    </row>
    <row r="72" spans="1:27" ht="15" customHeight="1" x14ac:dyDescent="0.25">
      <c r="A72" s="59" t="s">
        <v>302</v>
      </c>
      <c r="B72" s="58" t="s">
        <v>745</v>
      </c>
      <c r="C72" s="60">
        <v>1000</v>
      </c>
      <c r="D72" s="60">
        <v>40</v>
      </c>
      <c r="E72" s="57">
        <v>42</v>
      </c>
      <c r="F72" s="55" t="s">
        <v>856</v>
      </c>
      <c r="G72" s="54" t="s">
        <v>857</v>
      </c>
      <c r="H72" s="53" t="s">
        <v>0</v>
      </c>
      <c r="I72" s="51" t="s">
        <v>3</v>
      </c>
      <c r="J72" s="49" t="s">
        <v>3</v>
      </c>
      <c r="K72" s="48">
        <v>7</v>
      </c>
      <c r="L72" s="45">
        <f t="shared" si="0"/>
        <v>7</v>
      </c>
      <c r="M72" s="105" t="s">
        <v>35</v>
      </c>
      <c r="N72" s="41">
        <v>2</v>
      </c>
      <c r="O72" s="38">
        <f t="shared" si="1"/>
        <v>14</v>
      </c>
      <c r="P72" s="35">
        <f t="shared" si="6"/>
        <v>285</v>
      </c>
      <c r="Q72" s="34">
        <f t="shared" si="7"/>
        <v>342</v>
      </c>
      <c r="Y72" s="214"/>
      <c r="Z72" s="214"/>
      <c r="AA72" s="33">
        <v>285</v>
      </c>
    </row>
    <row r="73" spans="1:27" ht="15" customHeight="1" x14ac:dyDescent="0.25">
      <c r="A73" s="59" t="s">
        <v>302</v>
      </c>
      <c r="B73" s="58" t="s">
        <v>745</v>
      </c>
      <c r="C73" s="60">
        <v>1000</v>
      </c>
      <c r="D73" s="60">
        <v>40</v>
      </c>
      <c r="E73" s="57">
        <v>45</v>
      </c>
      <c r="F73" s="55" t="s">
        <v>858</v>
      </c>
      <c r="G73" s="54" t="s">
        <v>859</v>
      </c>
      <c r="H73" s="53" t="s">
        <v>0</v>
      </c>
      <c r="I73" s="51" t="s">
        <v>3</v>
      </c>
      <c r="J73" s="49" t="s">
        <v>3</v>
      </c>
      <c r="K73" s="48">
        <v>7</v>
      </c>
      <c r="L73" s="45">
        <f t="shared" ref="L73:L136" si="8">K73</f>
        <v>7</v>
      </c>
      <c r="M73" s="105" t="s">
        <v>35</v>
      </c>
      <c r="N73" s="41">
        <v>2</v>
      </c>
      <c r="O73" s="38">
        <f t="shared" ref="O73:O136" si="9">N73*L73</f>
        <v>14</v>
      </c>
      <c r="P73" s="35">
        <f t="shared" si="6"/>
        <v>291</v>
      </c>
      <c r="Q73" s="34">
        <f t="shared" si="7"/>
        <v>349.2</v>
      </c>
      <c r="Y73" s="214"/>
      <c r="Z73" s="214"/>
      <c r="AA73" s="33">
        <v>291</v>
      </c>
    </row>
    <row r="74" spans="1:27" ht="15" customHeight="1" x14ac:dyDescent="0.25">
      <c r="A74" s="59" t="s">
        <v>302</v>
      </c>
      <c r="B74" s="58" t="s">
        <v>745</v>
      </c>
      <c r="C74" s="60">
        <v>1000</v>
      </c>
      <c r="D74" s="60">
        <v>40</v>
      </c>
      <c r="E74" s="57">
        <v>48</v>
      </c>
      <c r="F74" s="55" t="s">
        <v>860</v>
      </c>
      <c r="G74" s="54" t="s">
        <v>861</v>
      </c>
      <c r="H74" s="53" t="s">
        <v>0</v>
      </c>
      <c r="I74" s="51" t="s">
        <v>3</v>
      </c>
      <c r="J74" s="49" t="s">
        <v>3</v>
      </c>
      <c r="K74" s="48">
        <v>7</v>
      </c>
      <c r="L74" s="45">
        <f t="shared" si="8"/>
        <v>7</v>
      </c>
      <c r="M74" s="105" t="s">
        <v>35</v>
      </c>
      <c r="N74" s="41">
        <v>2</v>
      </c>
      <c r="O74" s="38">
        <f t="shared" si="9"/>
        <v>14</v>
      </c>
      <c r="P74" s="35">
        <f t="shared" si="6"/>
        <v>297.5</v>
      </c>
      <c r="Q74" s="34">
        <f t="shared" si="7"/>
        <v>357</v>
      </c>
      <c r="Y74" s="214"/>
      <c r="Z74" s="214"/>
      <c r="AA74" s="33">
        <v>297.5</v>
      </c>
    </row>
    <row r="75" spans="1:27" ht="15" customHeight="1" x14ac:dyDescent="0.25">
      <c r="A75" s="59" t="s">
        <v>302</v>
      </c>
      <c r="B75" s="58" t="s">
        <v>745</v>
      </c>
      <c r="C75" s="60">
        <v>1000</v>
      </c>
      <c r="D75" s="60">
        <v>40</v>
      </c>
      <c r="E75" s="57">
        <v>54</v>
      </c>
      <c r="F75" s="55" t="s">
        <v>862</v>
      </c>
      <c r="G75" s="54" t="s">
        <v>863</v>
      </c>
      <c r="H75" s="53" t="s">
        <v>0</v>
      </c>
      <c r="I75" s="51" t="s">
        <v>3</v>
      </c>
      <c r="J75" s="49"/>
      <c r="K75" s="48">
        <v>7</v>
      </c>
      <c r="L75" s="45">
        <f t="shared" si="8"/>
        <v>7</v>
      </c>
      <c r="M75" s="103" t="s">
        <v>34</v>
      </c>
      <c r="N75" s="41">
        <v>6</v>
      </c>
      <c r="O75" s="38">
        <f t="shared" si="9"/>
        <v>42</v>
      </c>
      <c r="P75" s="35">
        <f t="shared" si="6"/>
        <v>305</v>
      </c>
      <c r="Q75" s="34">
        <f t="shared" si="7"/>
        <v>366</v>
      </c>
      <c r="Y75" s="214"/>
      <c r="Z75" s="214"/>
      <c r="AA75" s="33">
        <v>305</v>
      </c>
    </row>
    <row r="76" spans="1:27" ht="15" customHeight="1" x14ac:dyDescent="0.25">
      <c r="A76" s="59" t="s">
        <v>302</v>
      </c>
      <c r="B76" s="58" t="s">
        <v>745</v>
      </c>
      <c r="C76" s="60">
        <v>1000</v>
      </c>
      <c r="D76" s="60">
        <v>40</v>
      </c>
      <c r="E76" s="57">
        <v>57</v>
      </c>
      <c r="F76" s="55" t="s">
        <v>864</v>
      </c>
      <c r="G76" s="54" t="s">
        <v>865</v>
      </c>
      <c r="H76" s="53" t="s">
        <v>0</v>
      </c>
      <c r="I76" s="51" t="s">
        <v>3</v>
      </c>
      <c r="J76" s="49" t="s">
        <v>3</v>
      </c>
      <c r="K76" s="48">
        <v>7</v>
      </c>
      <c r="L76" s="45">
        <f t="shared" si="8"/>
        <v>7</v>
      </c>
      <c r="M76" s="42" t="s">
        <v>1</v>
      </c>
      <c r="N76" s="41">
        <v>1</v>
      </c>
      <c r="O76" s="38">
        <f t="shared" si="9"/>
        <v>7</v>
      </c>
      <c r="P76" s="35">
        <f t="shared" si="6"/>
        <v>318.5</v>
      </c>
      <c r="Q76" s="34">
        <f t="shared" si="7"/>
        <v>382.2</v>
      </c>
      <c r="Y76" s="214"/>
      <c r="Z76" s="214"/>
      <c r="AA76" s="33">
        <v>318.5</v>
      </c>
    </row>
    <row r="77" spans="1:27" ht="15" customHeight="1" x14ac:dyDescent="0.25">
      <c r="A77" s="59" t="s">
        <v>302</v>
      </c>
      <c r="B77" s="58" t="s">
        <v>745</v>
      </c>
      <c r="C77" s="60">
        <v>1000</v>
      </c>
      <c r="D77" s="60">
        <v>40</v>
      </c>
      <c r="E77" s="57">
        <v>60</v>
      </c>
      <c r="F77" s="309" t="s">
        <v>2024</v>
      </c>
      <c r="G77" s="54" t="s">
        <v>866</v>
      </c>
      <c r="H77" s="53" t="s">
        <v>0</v>
      </c>
      <c r="I77" s="51" t="s">
        <v>3</v>
      </c>
      <c r="J77" s="49" t="s">
        <v>3</v>
      </c>
      <c r="K77" s="48">
        <v>7</v>
      </c>
      <c r="L77" s="45">
        <f t="shared" si="8"/>
        <v>7</v>
      </c>
      <c r="M77" s="298" t="s">
        <v>34</v>
      </c>
      <c r="N77" s="41">
        <v>6</v>
      </c>
      <c r="O77" s="38">
        <f t="shared" si="9"/>
        <v>42</v>
      </c>
      <c r="P77" s="299" t="s">
        <v>71</v>
      </c>
      <c r="Q77" s="34"/>
      <c r="Y77" s="214"/>
      <c r="Z77" s="214"/>
      <c r="AA77" s="33">
        <v>329</v>
      </c>
    </row>
    <row r="78" spans="1:27" ht="15" customHeight="1" x14ac:dyDescent="0.25">
      <c r="A78" s="59" t="s">
        <v>302</v>
      </c>
      <c r="B78" s="58" t="s">
        <v>745</v>
      </c>
      <c r="C78" s="60">
        <v>1000</v>
      </c>
      <c r="D78" s="60">
        <v>40</v>
      </c>
      <c r="E78" s="57">
        <v>64</v>
      </c>
      <c r="F78" s="55" t="s">
        <v>867</v>
      </c>
      <c r="G78" s="54" t="s">
        <v>868</v>
      </c>
      <c r="H78" s="53" t="s">
        <v>0</v>
      </c>
      <c r="I78" s="51" t="s">
        <v>3</v>
      </c>
      <c r="J78" s="49" t="s">
        <v>3</v>
      </c>
      <c r="K78" s="48">
        <v>7</v>
      </c>
      <c r="L78" s="45">
        <f t="shared" si="8"/>
        <v>7</v>
      </c>
      <c r="M78" s="103" t="s">
        <v>34</v>
      </c>
      <c r="N78" s="41">
        <v>6</v>
      </c>
      <c r="O78" s="38">
        <f t="shared" si="9"/>
        <v>42</v>
      </c>
      <c r="P78" s="35">
        <f t="shared" ref="P78:P89" si="10">ROUND(AA78*(1-$Q$12),2)</f>
        <v>341</v>
      </c>
      <c r="Q78" s="34">
        <f t="shared" ref="Q78:Q89" si="11">ROUND(P78*1.2,2)</f>
        <v>409.2</v>
      </c>
      <c r="Y78" s="214"/>
      <c r="Z78" s="214"/>
      <c r="AA78" s="33">
        <v>341</v>
      </c>
    </row>
    <row r="79" spans="1:27" ht="15" customHeight="1" x14ac:dyDescent="0.25">
      <c r="A79" s="59" t="s">
        <v>302</v>
      </c>
      <c r="B79" s="58" t="s">
        <v>745</v>
      </c>
      <c r="C79" s="60">
        <v>1000</v>
      </c>
      <c r="D79" s="60">
        <v>40</v>
      </c>
      <c r="E79" s="57">
        <v>70</v>
      </c>
      <c r="F79" s="55" t="s">
        <v>869</v>
      </c>
      <c r="G79" s="54" t="s">
        <v>870</v>
      </c>
      <c r="H79" s="53" t="s">
        <v>0</v>
      </c>
      <c r="I79" s="51" t="s">
        <v>3</v>
      </c>
      <c r="J79" s="49" t="s">
        <v>3</v>
      </c>
      <c r="K79" s="48">
        <v>6</v>
      </c>
      <c r="L79" s="45">
        <f t="shared" si="8"/>
        <v>6</v>
      </c>
      <c r="M79" s="103" t="s">
        <v>34</v>
      </c>
      <c r="N79" s="41">
        <v>7</v>
      </c>
      <c r="O79" s="38">
        <f t="shared" si="9"/>
        <v>42</v>
      </c>
      <c r="P79" s="35">
        <f t="shared" si="10"/>
        <v>385</v>
      </c>
      <c r="Q79" s="34">
        <f t="shared" si="11"/>
        <v>462</v>
      </c>
      <c r="Y79" s="214"/>
      <c r="Z79" s="214"/>
      <c r="AA79" s="33">
        <v>385</v>
      </c>
    </row>
    <row r="80" spans="1:27" ht="15" customHeight="1" x14ac:dyDescent="0.25">
      <c r="A80" s="59" t="s">
        <v>302</v>
      </c>
      <c r="B80" s="58" t="s">
        <v>745</v>
      </c>
      <c r="C80" s="60">
        <v>1000</v>
      </c>
      <c r="D80" s="60">
        <v>40</v>
      </c>
      <c r="E80" s="57">
        <v>76</v>
      </c>
      <c r="F80" s="55" t="s">
        <v>871</v>
      </c>
      <c r="G80" s="54" t="s">
        <v>872</v>
      </c>
      <c r="H80" s="53" t="s">
        <v>0</v>
      </c>
      <c r="I80" s="51" t="s">
        <v>3</v>
      </c>
      <c r="J80" s="49" t="s">
        <v>3</v>
      </c>
      <c r="K80" s="48">
        <v>6</v>
      </c>
      <c r="L80" s="45">
        <f t="shared" si="8"/>
        <v>6</v>
      </c>
      <c r="M80" s="105" t="s">
        <v>35</v>
      </c>
      <c r="N80" s="41">
        <v>2</v>
      </c>
      <c r="O80" s="38">
        <f t="shared" si="9"/>
        <v>12</v>
      </c>
      <c r="P80" s="35">
        <f t="shared" si="10"/>
        <v>390</v>
      </c>
      <c r="Q80" s="34">
        <f t="shared" si="11"/>
        <v>468</v>
      </c>
      <c r="Y80" s="214"/>
      <c r="Z80" s="214"/>
      <c r="AA80" s="33">
        <v>390</v>
      </c>
    </row>
    <row r="81" spans="1:27" ht="15" customHeight="1" x14ac:dyDescent="0.25">
      <c r="A81" s="59" t="s">
        <v>302</v>
      </c>
      <c r="B81" s="58" t="s">
        <v>745</v>
      </c>
      <c r="C81" s="60">
        <v>1000</v>
      </c>
      <c r="D81" s="60">
        <v>40</v>
      </c>
      <c r="E81" s="57">
        <v>83</v>
      </c>
      <c r="F81" s="55" t="s">
        <v>873</v>
      </c>
      <c r="G81" s="54" t="s">
        <v>874</v>
      </c>
      <c r="H81" s="53" t="s">
        <v>0</v>
      </c>
      <c r="I81" s="51"/>
      <c r="J81" s="49" t="s">
        <v>3</v>
      </c>
      <c r="K81" s="48">
        <v>5</v>
      </c>
      <c r="L81" s="45">
        <f t="shared" si="8"/>
        <v>5</v>
      </c>
      <c r="M81" s="103" t="s">
        <v>34</v>
      </c>
      <c r="N81" s="41">
        <v>8</v>
      </c>
      <c r="O81" s="38">
        <f t="shared" si="9"/>
        <v>40</v>
      </c>
      <c r="P81" s="35">
        <f t="shared" si="10"/>
        <v>403</v>
      </c>
      <c r="Q81" s="34">
        <f t="shared" si="11"/>
        <v>483.6</v>
      </c>
      <c r="Y81" s="214"/>
      <c r="Z81" s="214"/>
      <c r="AA81" s="33">
        <v>403</v>
      </c>
    </row>
    <row r="82" spans="1:27" ht="15" customHeight="1" x14ac:dyDescent="0.25">
      <c r="A82" s="59" t="s">
        <v>302</v>
      </c>
      <c r="B82" s="58" t="s">
        <v>745</v>
      </c>
      <c r="C82" s="60">
        <v>1000</v>
      </c>
      <c r="D82" s="60">
        <v>40</v>
      </c>
      <c r="E82" s="57">
        <v>89</v>
      </c>
      <c r="F82" s="55" t="s">
        <v>875</v>
      </c>
      <c r="G82" s="54" t="s">
        <v>876</v>
      </c>
      <c r="H82" s="53" t="s">
        <v>0</v>
      </c>
      <c r="I82" s="51" t="s">
        <v>3</v>
      </c>
      <c r="J82" s="49" t="s">
        <v>3</v>
      </c>
      <c r="K82" s="48">
        <v>5</v>
      </c>
      <c r="L82" s="45">
        <f t="shared" si="8"/>
        <v>5</v>
      </c>
      <c r="M82" s="42" t="s">
        <v>1</v>
      </c>
      <c r="N82" s="41">
        <v>1</v>
      </c>
      <c r="O82" s="38">
        <f t="shared" si="9"/>
        <v>5</v>
      </c>
      <c r="P82" s="35">
        <f t="shared" si="10"/>
        <v>424.5</v>
      </c>
      <c r="Q82" s="34">
        <f t="shared" si="11"/>
        <v>509.4</v>
      </c>
      <c r="Y82" s="214"/>
      <c r="Z82" s="214"/>
      <c r="AA82" s="33">
        <v>424.5</v>
      </c>
    </row>
    <row r="83" spans="1:27" ht="15" customHeight="1" x14ac:dyDescent="0.25">
      <c r="A83" s="59" t="s">
        <v>302</v>
      </c>
      <c r="B83" s="58" t="s">
        <v>745</v>
      </c>
      <c r="C83" s="60">
        <v>1000</v>
      </c>
      <c r="D83" s="60">
        <v>40</v>
      </c>
      <c r="E83" s="57">
        <v>102</v>
      </c>
      <c r="F83" s="55" t="s">
        <v>877</v>
      </c>
      <c r="G83" s="54" t="s">
        <v>878</v>
      </c>
      <c r="H83" s="53" t="s">
        <v>0</v>
      </c>
      <c r="I83" s="51"/>
      <c r="J83" s="49" t="s">
        <v>3</v>
      </c>
      <c r="K83" s="48">
        <v>5</v>
      </c>
      <c r="L83" s="45">
        <f t="shared" si="8"/>
        <v>5</v>
      </c>
      <c r="M83" s="103" t="s">
        <v>34</v>
      </c>
      <c r="N83" s="41">
        <v>8</v>
      </c>
      <c r="O83" s="38">
        <f t="shared" si="9"/>
        <v>40</v>
      </c>
      <c r="P83" s="35">
        <f t="shared" si="10"/>
        <v>436.5</v>
      </c>
      <c r="Q83" s="34">
        <f t="shared" si="11"/>
        <v>523.79999999999995</v>
      </c>
      <c r="Y83" s="214"/>
      <c r="Z83" s="214"/>
      <c r="AA83" s="33">
        <v>436.5</v>
      </c>
    </row>
    <row r="84" spans="1:27" ht="15" customHeight="1" x14ac:dyDescent="0.25">
      <c r="A84" s="59" t="s">
        <v>302</v>
      </c>
      <c r="B84" s="58" t="s">
        <v>745</v>
      </c>
      <c r="C84" s="60">
        <v>1000</v>
      </c>
      <c r="D84" s="60">
        <v>40</v>
      </c>
      <c r="E84" s="57">
        <v>108</v>
      </c>
      <c r="F84" s="55" t="s">
        <v>879</v>
      </c>
      <c r="G84" s="54" t="s">
        <v>880</v>
      </c>
      <c r="H84" s="53" t="s">
        <v>0</v>
      </c>
      <c r="I84" s="51" t="s">
        <v>3</v>
      </c>
      <c r="J84" s="49" t="s">
        <v>3</v>
      </c>
      <c r="K84" s="48">
        <v>5</v>
      </c>
      <c r="L84" s="45">
        <f t="shared" si="8"/>
        <v>5</v>
      </c>
      <c r="M84" s="105" t="s">
        <v>35</v>
      </c>
      <c r="N84" s="41">
        <v>2</v>
      </c>
      <c r="O84" s="38">
        <f t="shared" si="9"/>
        <v>10</v>
      </c>
      <c r="P84" s="35">
        <f t="shared" si="10"/>
        <v>444</v>
      </c>
      <c r="Q84" s="34">
        <f t="shared" si="11"/>
        <v>532.79999999999995</v>
      </c>
      <c r="Y84" s="214"/>
      <c r="Z84" s="214"/>
      <c r="AA84" s="33">
        <v>444</v>
      </c>
    </row>
    <row r="85" spans="1:27" ht="15" customHeight="1" x14ac:dyDescent="0.25">
      <c r="A85" s="59" t="s">
        <v>302</v>
      </c>
      <c r="B85" s="58" t="s">
        <v>745</v>
      </c>
      <c r="C85" s="60">
        <v>1000</v>
      </c>
      <c r="D85" s="60">
        <v>40</v>
      </c>
      <c r="E85" s="57">
        <v>114</v>
      </c>
      <c r="F85" s="55" t="s">
        <v>881</v>
      </c>
      <c r="G85" s="54" t="s">
        <v>882</v>
      </c>
      <c r="H85" s="53" t="s">
        <v>0</v>
      </c>
      <c r="I85" s="51" t="s">
        <v>3</v>
      </c>
      <c r="J85" s="49" t="s">
        <v>3</v>
      </c>
      <c r="K85" s="48">
        <v>4</v>
      </c>
      <c r="L85" s="45">
        <f t="shared" si="8"/>
        <v>4</v>
      </c>
      <c r="M85" s="103" t="s">
        <v>34</v>
      </c>
      <c r="N85" s="41">
        <v>10</v>
      </c>
      <c r="O85" s="38">
        <f t="shared" si="9"/>
        <v>40</v>
      </c>
      <c r="P85" s="35">
        <f t="shared" si="10"/>
        <v>460</v>
      </c>
      <c r="Q85" s="34">
        <f t="shared" si="11"/>
        <v>552</v>
      </c>
      <c r="Y85" s="214"/>
      <c r="Z85" s="214"/>
      <c r="AA85" s="33">
        <v>460</v>
      </c>
    </row>
    <row r="86" spans="1:27" ht="15" customHeight="1" x14ac:dyDescent="0.25">
      <c r="A86" s="59" t="s">
        <v>302</v>
      </c>
      <c r="B86" s="58" t="s">
        <v>745</v>
      </c>
      <c r="C86" s="60">
        <v>1000</v>
      </c>
      <c r="D86" s="60">
        <v>40</v>
      </c>
      <c r="E86" s="57">
        <v>133</v>
      </c>
      <c r="F86" s="55" t="s">
        <v>883</v>
      </c>
      <c r="G86" s="54" t="s">
        <v>884</v>
      </c>
      <c r="H86" s="53" t="s">
        <v>0</v>
      </c>
      <c r="I86" s="51" t="s">
        <v>3</v>
      </c>
      <c r="J86" s="49" t="s">
        <v>3</v>
      </c>
      <c r="K86" s="48">
        <v>4</v>
      </c>
      <c r="L86" s="45">
        <f t="shared" si="8"/>
        <v>4</v>
      </c>
      <c r="M86" s="105" t="s">
        <v>35</v>
      </c>
      <c r="N86" s="41">
        <v>3</v>
      </c>
      <c r="O86" s="38">
        <f t="shared" si="9"/>
        <v>12</v>
      </c>
      <c r="P86" s="35">
        <f t="shared" si="10"/>
        <v>498</v>
      </c>
      <c r="Q86" s="34">
        <f t="shared" si="11"/>
        <v>597.6</v>
      </c>
      <c r="Y86" s="214"/>
      <c r="Z86" s="214"/>
      <c r="AA86" s="33">
        <v>498</v>
      </c>
    </row>
    <row r="87" spans="1:27" ht="15" customHeight="1" x14ac:dyDescent="0.25">
      <c r="A87" s="59" t="s">
        <v>302</v>
      </c>
      <c r="B87" s="58" t="s">
        <v>745</v>
      </c>
      <c r="C87" s="60">
        <v>1000</v>
      </c>
      <c r="D87" s="60">
        <v>40</v>
      </c>
      <c r="E87" s="57">
        <v>140</v>
      </c>
      <c r="F87" s="55" t="s">
        <v>885</v>
      </c>
      <c r="G87" s="54" t="s">
        <v>886</v>
      </c>
      <c r="H87" s="53" t="s">
        <v>0</v>
      </c>
      <c r="I87" s="51"/>
      <c r="J87" s="49" t="s">
        <v>3</v>
      </c>
      <c r="K87" s="48">
        <v>4</v>
      </c>
      <c r="L87" s="45">
        <f t="shared" si="8"/>
        <v>4</v>
      </c>
      <c r="M87" s="103" t="s">
        <v>34</v>
      </c>
      <c r="N87" s="41">
        <v>10</v>
      </c>
      <c r="O87" s="38">
        <f t="shared" si="9"/>
        <v>40</v>
      </c>
      <c r="P87" s="35">
        <f t="shared" si="10"/>
        <v>517</v>
      </c>
      <c r="Q87" s="34">
        <f t="shared" si="11"/>
        <v>620.4</v>
      </c>
      <c r="Y87" s="214"/>
      <c r="Z87" s="214"/>
      <c r="AA87" s="33">
        <v>517</v>
      </c>
    </row>
    <row r="88" spans="1:27" ht="15" customHeight="1" x14ac:dyDescent="0.25">
      <c r="A88" s="59" t="s">
        <v>302</v>
      </c>
      <c r="B88" s="58" t="s">
        <v>745</v>
      </c>
      <c r="C88" s="60">
        <v>1000</v>
      </c>
      <c r="D88" s="60">
        <v>40</v>
      </c>
      <c r="E88" s="57">
        <v>159</v>
      </c>
      <c r="F88" s="55" t="s">
        <v>887</v>
      </c>
      <c r="G88" s="54" t="s">
        <v>888</v>
      </c>
      <c r="H88" s="53" t="s">
        <v>0</v>
      </c>
      <c r="I88" s="51" t="s">
        <v>3</v>
      </c>
      <c r="J88" s="49" t="s">
        <v>3</v>
      </c>
      <c r="K88" s="48">
        <v>3</v>
      </c>
      <c r="L88" s="45">
        <f t="shared" si="8"/>
        <v>3</v>
      </c>
      <c r="M88" s="105" t="s">
        <v>35</v>
      </c>
      <c r="N88" s="41">
        <v>4</v>
      </c>
      <c r="O88" s="38">
        <f t="shared" si="9"/>
        <v>12</v>
      </c>
      <c r="P88" s="35">
        <f t="shared" si="10"/>
        <v>553</v>
      </c>
      <c r="Q88" s="34">
        <f t="shared" si="11"/>
        <v>663.6</v>
      </c>
      <c r="Y88" s="214"/>
      <c r="Z88" s="214"/>
      <c r="AA88" s="33">
        <v>553</v>
      </c>
    </row>
    <row r="89" spans="1:27" ht="15" customHeight="1" x14ac:dyDescent="0.25">
      <c r="A89" s="59" t="s">
        <v>302</v>
      </c>
      <c r="B89" s="58" t="s">
        <v>745</v>
      </c>
      <c r="C89" s="60">
        <v>1000</v>
      </c>
      <c r="D89" s="60">
        <v>40</v>
      </c>
      <c r="E89" s="57">
        <v>169</v>
      </c>
      <c r="F89" s="55" t="s">
        <v>889</v>
      </c>
      <c r="G89" s="54" t="s">
        <v>890</v>
      </c>
      <c r="H89" s="53" t="s">
        <v>0</v>
      </c>
      <c r="I89" s="51" t="s">
        <v>3</v>
      </c>
      <c r="J89" s="49" t="s">
        <v>3</v>
      </c>
      <c r="K89" s="48">
        <v>3</v>
      </c>
      <c r="L89" s="45">
        <f t="shared" si="8"/>
        <v>3</v>
      </c>
      <c r="M89" s="103" t="s">
        <v>34</v>
      </c>
      <c r="N89" s="41">
        <v>14</v>
      </c>
      <c r="O89" s="38">
        <f t="shared" si="9"/>
        <v>42</v>
      </c>
      <c r="P89" s="35">
        <f t="shared" si="10"/>
        <v>579.5</v>
      </c>
      <c r="Q89" s="34">
        <f t="shared" si="11"/>
        <v>695.4</v>
      </c>
      <c r="Y89" s="214"/>
      <c r="Z89" s="214"/>
      <c r="AA89" s="33">
        <v>579.5</v>
      </c>
    </row>
    <row r="90" spans="1:27" ht="15" customHeight="1" x14ac:dyDescent="0.25">
      <c r="A90" s="59" t="s">
        <v>302</v>
      </c>
      <c r="B90" s="58" t="s">
        <v>745</v>
      </c>
      <c r="C90" s="60">
        <v>1000</v>
      </c>
      <c r="D90" s="60">
        <v>40</v>
      </c>
      <c r="E90" s="57">
        <v>194</v>
      </c>
      <c r="F90" s="55" t="s">
        <v>891</v>
      </c>
      <c r="G90" s="54" t="s">
        <v>892</v>
      </c>
      <c r="H90" s="53" t="s">
        <v>0</v>
      </c>
      <c r="I90" s="51"/>
      <c r="J90" s="49" t="s">
        <v>3</v>
      </c>
      <c r="K90" s="48">
        <v>3</v>
      </c>
      <c r="L90" s="45">
        <f t="shared" si="8"/>
        <v>3</v>
      </c>
      <c r="M90" s="298" t="s">
        <v>34</v>
      </c>
      <c r="N90" s="41">
        <v>14</v>
      </c>
      <c r="O90" s="38">
        <f t="shared" si="9"/>
        <v>42</v>
      </c>
      <c r="P90" s="299" t="s">
        <v>71</v>
      </c>
      <c r="Q90" s="34"/>
      <c r="Y90" s="214"/>
      <c r="Z90" s="214"/>
      <c r="AA90" s="33">
        <v>629.5</v>
      </c>
    </row>
    <row r="91" spans="1:27" ht="15" customHeight="1" x14ac:dyDescent="0.25">
      <c r="A91" s="59" t="s">
        <v>302</v>
      </c>
      <c r="B91" s="58" t="s">
        <v>745</v>
      </c>
      <c r="C91" s="60">
        <v>1000</v>
      </c>
      <c r="D91" s="60">
        <v>40</v>
      </c>
      <c r="E91" s="57">
        <v>205</v>
      </c>
      <c r="F91" s="55" t="s">
        <v>893</v>
      </c>
      <c r="G91" s="54" t="s">
        <v>894</v>
      </c>
      <c r="H91" s="53" t="s">
        <v>0</v>
      </c>
      <c r="I91" s="51"/>
      <c r="J91" s="49" t="s">
        <v>3</v>
      </c>
      <c r="K91" s="48">
        <v>3</v>
      </c>
      <c r="L91" s="45">
        <f t="shared" si="8"/>
        <v>3</v>
      </c>
      <c r="M91" s="103" t="s">
        <v>34</v>
      </c>
      <c r="N91" s="41">
        <v>14</v>
      </c>
      <c r="O91" s="38">
        <f t="shared" si="9"/>
        <v>42</v>
      </c>
      <c r="P91" s="35">
        <f>ROUND(AA91*(1-$Q$12),2)</f>
        <v>677</v>
      </c>
      <c r="Q91" s="34">
        <f>ROUND(P91*1.2,2)</f>
        <v>812.4</v>
      </c>
      <c r="Y91" s="214"/>
      <c r="Z91" s="214"/>
      <c r="AA91" s="33">
        <v>677</v>
      </c>
    </row>
    <row r="92" spans="1:27" ht="15" customHeight="1" x14ac:dyDescent="0.25">
      <c r="A92" s="59" t="s">
        <v>302</v>
      </c>
      <c r="B92" s="58" t="s">
        <v>745</v>
      </c>
      <c r="C92" s="60">
        <v>1000</v>
      </c>
      <c r="D92" s="60">
        <v>40</v>
      </c>
      <c r="E92" s="57">
        <v>219</v>
      </c>
      <c r="F92" s="55" t="s">
        <v>895</v>
      </c>
      <c r="G92" s="54" t="s">
        <v>896</v>
      </c>
      <c r="H92" s="53" t="s">
        <v>0</v>
      </c>
      <c r="I92" s="51" t="s">
        <v>3</v>
      </c>
      <c r="J92" s="49" t="s">
        <v>3</v>
      </c>
      <c r="K92" s="48">
        <v>3</v>
      </c>
      <c r="L92" s="45">
        <f t="shared" si="8"/>
        <v>3</v>
      </c>
      <c r="M92" s="103" t="s">
        <v>34</v>
      </c>
      <c r="N92" s="41">
        <v>14</v>
      </c>
      <c r="O92" s="38">
        <f t="shared" si="9"/>
        <v>42</v>
      </c>
      <c r="P92" s="35">
        <f>ROUND(AA92*(1-$Q$12),2)</f>
        <v>729</v>
      </c>
      <c r="Q92" s="34">
        <f>ROUND(P92*1.2,2)</f>
        <v>874.8</v>
      </c>
      <c r="Y92" s="214"/>
      <c r="Z92" s="214"/>
      <c r="AA92" s="33">
        <v>729</v>
      </c>
    </row>
    <row r="93" spans="1:27" ht="15" customHeight="1" x14ac:dyDescent="0.25">
      <c r="A93" s="59" t="s">
        <v>302</v>
      </c>
      <c r="B93" s="58" t="s">
        <v>745</v>
      </c>
      <c r="C93" s="60">
        <v>1000</v>
      </c>
      <c r="D93" s="60">
        <v>40</v>
      </c>
      <c r="E93" s="57">
        <v>245</v>
      </c>
      <c r="F93" s="55" t="s">
        <v>897</v>
      </c>
      <c r="G93" s="54" t="s">
        <v>898</v>
      </c>
      <c r="H93" s="53" t="s">
        <v>0</v>
      </c>
      <c r="I93" s="51"/>
      <c r="J93" s="49" t="s">
        <v>3</v>
      </c>
      <c r="K93" s="48">
        <v>2</v>
      </c>
      <c r="L93" s="45">
        <f t="shared" si="8"/>
        <v>2</v>
      </c>
      <c r="M93" s="298" t="s">
        <v>34</v>
      </c>
      <c r="N93" s="41">
        <v>20</v>
      </c>
      <c r="O93" s="38">
        <f t="shared" si="9"/>
        <v>40</v>
      </c>
      <c r="P93" s="299" t="s">
        <v>71</v>
      </c>
      <c r="Q93" s="34"/>
      <c r="Y93" s="214"/>
      <c r="Z93" s="214"/>
      <c r="AA93" s="33">
        <v>1011</v>
      </c>
    </row>
    <row r="94" spans="1:27" ht="15" customHeight="1" x14ac:dyDescent="0.25">
      <c r="A94" s="59" t="s">
        <v>302</v>
      </c>
      <c r="B94" s="58" t="s">
        <v>745</v>
      </c>
      <c r="C94" s="60">
        <v>1000</v>
      </c>
      <c r="D94" s="60">
        <v>40</v>
      </c>
      <c r="E94" s="57">
        <v>273</v>
      </c>
      <c r="F94" s="55" t="s">
        <v>899</v>
      </c>
      <c r="G94" s="54" t="s">
        <v>900</v>
      </c>
      <c r="H94" s="53" t="s">
        <v>0</v>
      </c>
      <c r="I94" s="51" t="s">
        <v>3</v>
      </c>
      <c r="J94" s="49"/>
      <c r="K94" s="48">
        <v>2</v>
      </c>
      <c r="L94" s="45">
        <f t="shared" si="8"/>
        <v>2</v>
      </c>
      <c r="M94" s="103" t="s">
        <v>34</v>
      </c>
      <c r="N94" s="41">
        <v>20</v>
      </c>
      <c r="O94" s="38">
        <f t="shared" si="9"/>
        <v>40</v>
      </c>
      <c r="P94" s="35">
        <f t="shared" ref="P94:P122" si="12">ROUND(AA94*(1-$Q$12),2)</f>
        <v>1044.5</v>
      </c>
      <c r="Q94" s="34">
        <f t="shared" ref="Q94:Q122" si="13">ROUND(P94*1.2,2)</f>
        <v>1253.4000000000001</v>
      </c>
      <c r="Y94" s="214"/>
      <c r="Z94" s="214"/>
      <c r="AA94" s="33">
        <v>1044.5</v>
      </c>
    </row>
    <row r="95" spans="1:27" ht="15" customHeight="1" x14ac:dyDescent="0.25">
      <c r="A95" s="59" t="s">
        <v>302</v>
      </c>
      <c r="B95" s="58" t="s">
        <v>745</v>
      </c>
      <c r="C95" s="60">
        <v>1000</v>
      </c>
      <c r="D95" s="57">
        <v>50</v>
      </c>
      <c r="E95" s="57">
        <v>18</v>
      </c>
      <c r="F95" s="55" t="s">
        <v>901</v>
      </c>
      <c r="G95" s="54" t="s">
        <v>902</v>
      </c>
      <c r="H95" s="53" t="s">
        <v>0</v>
      </c>
      <c r="I95" s="51" t="s">
        <v>3</v>
      </c>
      <c r="J95" s="49"/>
      <c r="K95" s="48">
        <v>8</v>
      </c>
      <c r="L95" s="45">
        <f t="shared" si="8"/>
        <v>8</v>
      </c>
      <c r="M95" s="103" t="s">
        <v>34</v>
      </c>
      <c r="N95" s="41">
        <v>5</v>
      </c>
      <c r="O95" s="38">
        <f t="shared" si="9"/>
        <v>40</v>
      </c>
      <c r="P95" s="35">
        <f t="shared" si="12"/>
        <v>255.5</v>
      </c>
      <c r="Q95" s="34">
        <f t="shared" si="13"/>
        <v>306.60000000000002</v>
      </c>
      <c r="Y95" s="214"/>
      <c r="Z95" s="214"/>
      <c r="AA95" s="33">
        <v>255.5</v>
      </c>
    </row>
    <row r="96" spans="1:27" ht="15" customHeight="1" x14ac:dyDescent="0.25">
      <c r="A96" s="59" t="s">
        <v>302</v>
      </c>
      <c r="B96" s="58" t="s">
        <v>745</v>
      </c>
      <c r="C96" s="60">
        <v>1000</v>
      </c>
      <c r="D96" s="60">
        <v>50</v>
      </c>
      <c r="E96" s="57">
        <v>21</v>
      </c>
      <c r="F96" s="55" t="s">
        <v>903</v>
      </c>
      <c r="G96" s="54" t="s">
        <v>904</v>
      </c>
      <c r="H96" s="53" t="s">
        <v>0</v>
      </c>
      <c r="I96" s="51" t="s">
        <v>3</v>
      </c>
      <c r="J96" s="49" t="s">
        <v>3</v>
      </c>
      <c r="K96" s="48">
        <v>7</v>
      </c>
      <c r="L96" s="45">
        <f t="shared" si="8"/>
        <v>7</v>
      </c>
      <c r="M96" s="103" t="s">
        <v>34</v>
      </c>
      <c r="N96" s="41">
        <v>6</v>
      </c>
      <c r="O96" s="38">
        <f t="shared" si="9"/>
        <v>42</v>
      </c>
      <c r="P96" s="35">
        <f t="shared" si="12"/>
        <v>261.5</v>
      </c>
      <c r="Q96" s="34">
        <f t="shared" si="13"/>
        <v>313.8</v>
      </c>
      <c r="Y96" s="214"/>
      <c r="Z96" s="214"/>
      <c r="AA96" s="33">
        <v>261.5</v>
      </c>
    </row>
    <row r="97" spans="1:27" ht="15" customHeight="1" x14ac:dyDescent="0.25">
      <c r="A97" s="59" t="s">
        <v>302</v>
      </c>
      <c r="B97" s="58" t="s">
        <v>745</v>
      </c>
      <c r="C97" s="60">
        <v>1000</v>
      </c>
      <c r="D97" s="60">
        <v>50</v>
      </c>
      <c r="E97" s="57">
        <v>25</v>
      </c>
      <c r="F97" s="55" t="s">
        <v>905</v>
      </c>
      <c r="G97" s="54" t="s">
        <v>906</v>
      </c>
      <c r="H97" s="53" t="s">
        <v>0</v>
      </c>
      <c r="I97" s="51" t="s">
        <v>3</v>
      </c>
      <c r="J97" s="49"/>
      <c r="K97" s="48">
        <v>7</v>
      </c>
      <c r="L97" s="45">
        <f t="shared" si="8"/>
        <v>7</v>
      </c>
      <c r="M97" s="103" t="s">
        <v>34</v>
      </c>
      <c r="N97" s="41">
        <v>6</v>
      </c>
      <c r="O97" s="38">
        <f t="shared" si="9"/>
        <v>42</v>
      </c>
      <c r="P97" s="35">
        <f t="shared" si="12"/>
        <v>297.5</v>
      </c>
      <c r="Q97" s="34">
        <f t="shared" si="13"/>
        <v>357</v>
      </c>
      <c r="Y97" s="214"/>
      <c r="Z97" s="214"/>
      <c r="AA97" s="33">
        <v>297.5</v>
      </c>
    </row>
    <row r="98" spans="1:27" ht="15" customHeight="1" x14ac:dyDescent="0.25">
      <c r="A98" s="59" t="s">
        <v>302</v>
      </c>
      <c r="B98" s="58" t="s">
        <v>745</v>
      </c>
      <c r="C98" s="60">
        <v>1000</v>
      </c>
      <c r="D98" s="60">
        <v>50</v>
      </c>
      <c r="E98" s="57">
        <v>28</v>
      </c>
      <c r="F98" s="55" t="s">
        <v>907</v>
      </c>
      <c r="G98" s="54" t="s">
        <v>908</v>
      </c>
      <c r="H98" s="53" t="s">
        <v>0</v>
      </c>
      <c r="I98" s="51" t="s">
        <v>3</v>
      </c>
      <c r="J98" s="49" t="s">
        <v>3</v>
      </c>
      <c r="K98" s="48">
        <v>7</v>
      </c>
      <c r="L98" s="45">
        <f t="shared" si="8"/>
        <v>7</v>
      </c>
      <c r="M98" s="103" t="s">
        <v>34</v>
      </c>
      <c r="N98" s="41">
        <v>6</v>
      </c>
      <c r="O98" s="38">
        <f t="shared" si="9"/>
        <v>42</v>
      </c>
      <c r="P98" s="35">
        <f t="shared" si="12"/>
        <v>307</v>
      </c>
      <c r="Q98" s="34">
        <f t="shared" si="13"/>
        <v>368.4</v>
      </c>
      <c r="Y98" s="214"/>
      <c r="Z98" s="214"/>
      <c r="AA98" s="33">
        <v>307</v>
      </c>
    </row>
    <row r="99" spans="1:27" ht="15" customHeight="1" x14ac:dyDescent="0.25">
      <c r="A99" s="59" t="s">
        <v>302</v>
      </c>
      <c r="B99" s="58" t="s">
        <v>745</v>
      </c>
      <c r="C99" s="60">
        <v>1000</v>
      </c>
      <c r="D99" s="60">
        <v>50</v>
      </c>
      <c r="E99" s="57">
        <v>32</v>
      </c>
      <c r="F99" s="55" t="s">
        <v>909</v>
      </c>
      <c r="G99" s="54" t="s">
        <v>910</v>
      </c>
      <c r="H99" s="53" t="s">
        <v>0</v>
      </c>
      <c r="I99" s="51" t="s">
        <v>3</v>
      </c>
      <c r="J99" s="49"/>
      <c r="K99" s="48">
        <v>7</v>
      </c>
      <c r="L99" s="45">
        <f t="shared" si="8"/>
        <v>7</v>
      </c>
      <c r="M99" s="105" t="s">
        <v>35</v>
      </c>
      <c r="N99" s="41">
        <v>2</v>
      </c>
      <c r="O99" s="38">
        <f t="shared" si="9"/>
        <v>14</v>
      </c>
      <c r="P99" s="35">
        <f t="shared" si="12"/>
        <v>324.5</v>
      </c>
      <c r="Q99" s="34">
        <f t="shared" si="13"/>
        <v>389.4</v>
      </c>
      <c r="Y99" s="214"/>
      <c r="Z99" s="214"/>
      <c r="AA99" s="33">
        <v>324.5</v>
      </c>
    </row>
    <row r="100" spans="1:27" ht="15" customHeight="1" x14ac:dyDescent="0.25">
      <c r="A100" s="59" t="s">
        <v>302</v>
      </c>
      <c r="B100" s="58" t="s">
        <v>745</v>
      </c>
      <c r="C100" s="60">
        <v>1000</v>
      </c>
      <c r="D100" s="60">
        <v>50</v>
      </c>
      <c r="E100" s="57">
        <v>35</v>
      </c>
      <c r="F100" s="55" t="s">
        <v>911</v>
      </c>
      <c r="G100" s="54" t="s">
        <v>912</v>
      </c>
      <c r="H100" s="53" t="s">
        <v>0</v>
      </c>
      <c r="I100" s="51" t="s">
        <v>3</v>
      </c>
      <c r="J100" s="49" t="s">
        <v>3</v>
      </c>
      <c r="K100" s="48">
        <v>7</v>
      </c>
      <c r="L100" s="45">
        <f t="shared" si="8"/>
        <v>7</v>
      </c>
      <c r="M100" s="103" t="s">
        <v>34</v>
      </c>
      <c r="N100" s="41">
        <v>6</v>
      </c>
      <c r="O100" s="38">
        <f t="shared" si="9"/>
        <v>42</v>
      </c>
      <c r="P100" s="35">
        <f t="shared" si="12"/>
        <v>342</v>
      </c>
      <c r="Q100" s="34">
        <f t="shared" si="13"/>
        <v>410.4</v>
      </c>
      <c r="Y100" s="214"/>
      <c r="Z100" s="214"/>
      <c r="AA100" s="33">
        <v>342</v>
      </c>
    </row>
    <row r="101" spans="1:27" ht="15" customHeight="1" x14ac:dyDescent="0.25">
      <c r="A101" s="59" t="s">
        <v>302</v>
      </c>
      <c r="B101" s="58" t="s">
        <v>745</v>
      </c>
      <c r="C101" s="60">
        <v>1000</v>
      </c>
      <c r="D101" s="60">
        <v>50</v>
      </c>
      <c r="E101" s="57">
        <v>38</v>
      </c>
      <c r="F101" s="55" t="s">
        <v>913</v>
      </c>
      <c r="G101" s="54" t="s">
        <v>914</v>
      </c>
      <c r="H101" s="53" t="s">
        <v>0</v>
      </c>
      <c r="I101" s="51" t="s">
        <v>3</v>
      </c>
      <c r="J101" s="49"/>
      <c r="K101" s="48">
        <v>7</v>
      </c>
      <c r="L101" s="45">
        <f t="shared" si="8"/>
        <v>7</v>
      </c>
      <c r="M101" s="103" t="s">
        <v>34</v>
      </c>
      <c r="N101" s="41">
        <v>6</v>
      </c>
      <c r="O101" s="38">
        <f t="shared" si="9"/>
        <v>42</v>
      </c>
      <c r="P101" s="35">
        <f t="shared" si="12"/>
        <v>383.5</v>
      </c>
      <c r="Q101" s="34">
        <f t="shared" si="13"/>
        <v>460.2</v>
      </c>
      <c r="Y101" s="214"/>
      <c r="Z101" s="214"/>
      <c r="AA101" s="33">
        <v>383.5</v>
      </c>
    </row>
    <row r="102" spans="1:27" ht="15" customHeight="1" x14ac:dyDescent="0.25">
      <c r="A102" s="59" t="s">
        <v>302</v>
      </c>
      <c r="B102" s="58" t="s">
        <v>745</v>
      </c>
      <c r="C102" s="60">
        <v>1000</v>
      </c>
      <c r="D102" s="60">
        <v>50</v>
      </c>
      <c r="E102" s="57">
        <v>42</v>
      </c>
      <c r="F102" s="55" t="s">
        <v>915</v>
      </c>
      <c r="G102" s="54" t="s">
        <v>916</v>
      </c>
      <c r="H102" s="53" t="s">
        <v>0</v>
      </c>
      <c r="I102" s="51" t="s">
        <v>3</v>
      </c>
      <c r="J102" s="49" t="s">
        <v>3</v>
      </c>
      <c r="K102" s="48">
        <v>7</v>
      </c>
      <c r="L102" s="45">
        <f t="shared" si="8"/>
        <v>7</v>
      </c>
      <c r="M102" s="103" t="s">
        <v>34</v>
      </c>
      <c r="N102" s="41">
        <v>6</v>
      </c>
      <c r="O102" s="38">
        <f t="shared" si="9"/>
        <v>42</v>
      </c>
      <c r="P102" s="35">
        <f t="shared" si="12"/>
        <v>400</v>
      </c>
      <c r="Q102" s="34">
        <f t="shared" si="13"/>
        <v>480</v>
      </c>
      <c r="Y102" s="214"/>
      <c r="Z102" s="214"/>
      <c r="AA102" s="33">
        <v>400</v>
      </c>
    </row>
    <row r="103" spans="1:27" ht="15" customHeight="1" x14ac:dyDescent="0.25">
      <c r="A103" s="59" t="s">
        <v>302</v>
      </c>
      <c r="B103" s="58" t="s">
        <v>745</v>
      </c>
      <c r="C103" s="60">
        <v>1000</v>
      </c>
      <c r="D103" s="60">
        <v>50</v>
      </c>
      <c r="E103" s="57">
        <v>45</v>
      </c>
      <c r="F103" s="55" t="s">
        <v>917</v>
      </c>
      <c r="G103" s="54" t="s">
        <v>918</v>
      </c>
      <c r="H103" s="53" t="s">
        <v>0</v>
      </c>
      <c r="I103" s="51" t="s">
        <v>3</v>
      </c>
      <c r="J103" s="49" t="s">
        <v>3</v>
      </c>
      <c r="K103" s="48">
        <v>7</v>
      </c>
      <c r="L103" s="45">
        <f t="shared" si="8"/>
        <v>7</v>
      </c>
      <c r="M103" s="105" t="s">
        <v>35</v>
      </c>
      <c r="N103" s="41">
        <v>2</v>
      </c>
      <c r="O103" s="38">
        <f t="shared" si="9"/>
        <v>14</v>
      </c>
      <c r="P103" s="35">
        <f t="shared" si="12"/>
        <v>405</v>
      </c>
      <c r="Q103" s="34">
        <f t="shared" si="13"/>
        <v>486</v>
      </c>
      <c r="Y103" s="214"/>
      <c r="Z103" s="214"/>
      <c r="AA103" s="33">
        <v>405</v>
      </c>
    </row>
    <row r="104" spans="1:27" ht="15" customHeight="1" x14ac:dyDescent="0.25">
      <c r="A104" s="59" t="s">
        <v>302</v>
      </c>
      <c r="B104" s="58" t="s">
        <v>745</v>
      </c>
      <c r="C104" s="60">
        <v>1000</v>
      </c>
      <c r="D104" s="60">
        <v>50</v>
      </c>
      <c r="E104" s="57">
        <v>48</v>
      </c>
      <c r="F104" s="55" t="s">
        <v>919</v>
      </c>
      <c r="G104" s="54" t="s">
        <v>920</v>
      </c>
      <c r="H104" s="53" t="s">
        <v>0</v>
      </c>
      <c r="I104" s="51" t="s">
        <v>3</v>
      </c>
      <c r="J104" s="49" t="s">
        <v>3</v>
      </c>
      <c r="K104" s="48">
        <v>6</v>
      </c>
      <c r="L104" s="45">
        <f t="shared" si="8"/>
        <v>6</v>
      </c>
      <c r="M104" s="103" t="s">
        <v>34</v>
      </c>
      <c r="N104" s="41">
        <v>7</v>
      </c>
      <c r="O104" s="38">
        <f t="shared" si="9"/>
        <v>42</v>
      </c>
      <c r="P104" s="35">
        <f t="shared" si="12"/>
        <v>406</v>
      </c>
      <c r="Q104" s="34">
        <f t="shared" si="13"/>
        <v>487.2</v>
      </c>
      <c r="Y104" s="214"/>
      <c r="Z104" s="214"/>
      <c r="AA104" s="33">
        <v>406</v>
      </c>
    </row>
    <row r="105" spans="1:27" ht="15" customHeight="1" x14ac:dyDescent="0.25">
      <c r="A105" s="59" t="s">
        <v>302</v>
      </c>
      <c r="B105" s="58" t="s">
        <v>745</v>
      </c>
      <c r="C105" s="60">
        <v>1000</v>
      </c>
      <c r="D105" s="60">
        <v>50</v>
      </c>
      <c r="E105" s="57">
        <v>54</v>
      </c>
      <c r="F105" s="55" t="s">
        <v>921</v>
      </c>
      <c r="G105" s="54" t="s">
        <v>922</v>
      </c>
      <c r="H105" s="53" t="s">
        <v>0</v>
      </c>
      <c r="I105" s="51" t="s">
        <v>3</v>
      </c>
      <c r="J105" s="49"/>
      <c r="K105" s="48">
        <v>6</v>
      </c>
      <c r="L105" s="45">
        <f t="shared" si="8"/>
        <v>6</v>
      </c>
      <c r="M105" s="103" t="s">
        <v>34</v>
      </c>
      <c r="N105" s="41">
        <v>7</v>
      </c>
      <c r="O105" s="38">
        <f t="shared" si="9"/>
        <v>42</v>
      </c>
      <c r="P105" s="35">
        <f t="shared" si="12"/>
        <v>415.5</v>
      </c>
      <c r="Q105" s="34">
        <f t="shared" si="13"/>
        <v>498.6</v>
      </c>
      <c r="Y105" s="214"/>
      <c r="Z105" s="214"/>
      <c r="AA105" s="33">
        <v>415.5</v>
      </c>
    </row>
    <row r="106" spans="1:27" ht="15" customHeight="1" x14ac:dyDescent="0.25">
      <c r="A106" s="59" t="s">
        <v>302</v>
      </c>
      <c r="B106" s="58" t="s">
        <v>745</v>
      </c>
      <c r="C106" s="60">
        <v>1000</v>
      </c>
      <c r="D106" s="60">
        <v>50</v>
      </c>
      <c r="E106" s="57">
        <v>57</v>
      </c>
      <c r="F106" s="55" t="s">
        <v>923</v>
      </c>
      <c r="G106" s="54" t="s">
        <v>924</v>
      </c>
      <c r="H106" s="53" t="s">
        <v>0</v>
      </c>
      <c r="I106" s="51" t="s">
        <v>3</v>
      </c>
      <c r="J106" s="49" t="s">
        <v>3</v>
      </c>
      <c r="K106" s="48">
        <v>6</v>
      </c>
      <c r="L106" s="45">
        <f t="shared" si="8"/>
        <v>6</v>
      </c>
      <c r="M106" s="42" t="s">
        <v>1</v>
      </c>
      <c r="N106" s="41">
        <v>1</v>
      </c>
      <c r="O106" s="38">
        <f t="shared" si="9"/>
        <v>6</v>
      </c>
      <c r="P106" s="35">
        <f t="shared" si="12"/>
        <v>418</v>
      </c>
      <c r="Q106" s="34">
        <f t="shared" si="13"/>
        <v>501.6</v>
      </c>
      <c r="Y106" s="214"/>
      <c r="Z106" s="214"/>
      <c r="AA106" s="33">
        <v>418</v>
      </c>
    </row>
    <row r="107" spans="1:27" ht="15" customHeight="1" x14ac:dyDescent="0.25">
      <c r="A107" s="59" t="s">
        <v>302</v>
      </c>
      <c r="B107" s="58" t="s">
        <v>745</v>
      </c>
      <c r="C107" s="60">
        <v>1000</v>
      </c>
      <c r="D107" s="60">
        <v>50</v>
      </c>
      <c r="E107" s="57">
        <v>60</v>
      </c>
      <c r="F107" s="55" t="s">
        <v>925</v>
      </c>
      <c r="G107" s="54" t="s">
        <v>926</v>
      </c>
      <c r="H107" s="53" t="s">
        <v>0</v>
      </c>
      <c r="I107" s="51" t="s">
        <v>3</v>
      </c>
      <c r="J107" s="49" t="s">
        <v>3</v>
      </c>
      <c r="K107" s="48">
        <v>6</v>
      </c>
      <c r="L107" s="45">
        <f t="shared" si="8"/>
        <v>6</v>
      </c>
      <c r="M107" s="103" t="s">
        <v>34</v>
      </c>
      <c r="N107" s="41">
        <v>7</v>
      </c>
      <c r="O107" s="38">
        <f t="shared" si="9"/>
        <v>42</v>
      </c>
      <c r="P107" s="35">
        <f t="shared" si="12"/>
        <v>434.5</v>
      </c>
      <c r="Q107" s="34">
        <f t="shared" si="13"/>
        <v>521.4</v>
      </c>
      <c r="Y107" s="214"/>
      <c r="Z107" s="214"/>
      <c r="AA107" s="33">
        <v>434.5</v>
      </c>
    </row>
    <row r="108" spans="1:27" ht="15" customHeight="1" x14ac:dyDescent="0.25">
      <c r="A108" s="59" t="s">
        <v>302</v>
      </c>
      <c r="B108" s="58" t="s">
        <v>745</v>
      </c>
      <c r="C108" s="60">
        <v>1000</v>
      </c>
      <c r="D108" s="60">
        <v>50</v>
      </c>
      <c r="E108" s="57">
        <v>64</v>
      </c>
      <c r="F108" s="55" t="s">
        <v>927</v>
      </c>
      <c r="G108" s="54" t="s">
        <v>928</v>
      </c>
      <c r="H108" s="53" t="s">
        <v>0</v>
      </c>
      <c r="I108" s="51"/>
      <c r="J108" s="49" t="s">
        <v>3</v>
      </c>
      <c r="K108" s="48">
        <v>5</v>
      </c>
      <c r="L108" s="45">
        <f t="shared" si="8"/>
        <v>5</v>
      </c>
      <c r="M108" s="103" t="s">
        <v>34</v>
      </c>
      <c r="N108" s="41">
        <v>8</v>
      </c>
      <c r="O108" s="38">
        <f t="shared" si="9"/>
        <v>40</v>
      </c>
      <c r="P108" s="35">
        <f t="shared" si="12"/>
        <v>457</v>
      </c>
      <c r="Q108" s="34">
        <f t="shared" si="13"/>
        <v>548.4</v>
      </c>
      <c r="Y108" s="214"/>
      <c r="Z108" s="214"/>
      <c r="AA108" s="33">
        <v>457</v>
      </c>
    </row>
    <row r="109" spans="1:27" ht="15" customHeight="1" x14ac:dyDescent="0.25">
      <c r="A109" s="59" t="s">
        <v>302</v>
      </c>
      <c r="B109" s="58" t="s">
        <v>745</v>
      </c>
      <c r="C109" s="60">
        <v>1000</v>
      </c>
      <c r="D109" s="60">
        <v>50</v>
      </c>
      <c r="E109" s="57">
        <v>70</v>
      </c>
      <c r="F109" s="55" t="s">
        <v>929</v>
      </c>
      <c r="G109" s="54" t="s">
        <v>930</v>
      </c>
      <c r="H109" s="53" t="s">
        <v>0</v>
      </c>
      <c r="I109" s="51" t="s">
        <v>3</v>
      </c>
      <c r="J109" s="49" t="s">
        <v>3</v>
      </c>
      <c r="K109" s="48">
        <v>5</v>
      </c>
      <c r="L109" s="45">
        <f t="shared" si="8"/>
        <v>5</v>
      </c>
      <c r="M109" s="103" t="s">
        <v>34</v>
      </c>
      <c r="N109" s="41">
        <v>8</v>
      </c>
      <c r="O109" s="38">
        <f t="shared" si="9"/>
        <v>40</v>
      </c>
      <c r="P109" s="35">
        <f t="shared" si="12"/>
        <v>477</v>
      </c>
      <c r="Q109" s="34">
        <f t="shared" si="13"/>
        <v>572.4</v>
      </c>
      <c r="Y109" s="214"/>
      <c r="Z109" s="214"/>
      <c r="AA109" s="33">
        <v>477</v>
      </c>
    </row>
    <row r="110" spans="1:27" ht="15" customHeight="1" x14ac:dyDescent="0.25">
      <c r="A110" s="59" t="s">
        <v>302</v>
      </c>
      <c r="B110" s="58" t="s">
        <v>745</v>
      </c>
      <c r="C110" s="60">
        <v>1000</v>
      </c>
      <c r="D110" s="60">
        <v>50</v>
      </c>
      <c r="E110" s="57">
        <v>76</v>
      </c>
      <c r="F110" s="55" t="s">
        <v>931</v>
      </c>
      <c r="G110" s="54" t="s">
        <v>932</v>
      </c>
      <c r="H110" s="53" t="s">
        <v>0</v>
      </c>
      <c r="I110" s="51" t="s">
        <v>3</v>
      </c>
      <c r="J110" s="49" t="s">
        <v>3</v>
      </c>
      <c r="K110" s="48">
        <v>5</v>
      </c>
      <c r="L110" s="45">
        <f t="shared" si="8"/>
        <v>5</v>
      </c>
      <c r="M110" s="105" t="s">
        <v>35</v>
      </c>
      <c r="N110" s="41">
        <v>2</v>
      </c>
      <c r="O110" s="38">
        <f t="shared" si="9"/>
        <v>10</v>
      </c>
      <c r="P110" s="35">
        <f t="shared" si="12"/>
        <v>496.5</v>
      </c>
      <c r="Q110" s="34">
        <f t="shared" si="13"/>
        <v>595.79999999999995</v>
      </c>
      <c r="Y110" s="214"/>
      <c r="Z110" s="214"/>
      <c r="AA110" s="33">
        <v>496.5</v>
      </c>
    </row>
    <row r="111" spans="1:27" ht="15" customHeight="1" x14ac:dyDescent="0.25">
      <c r="A111" s="59" t="s">
        <v>302</v>
      </c>
      <c r="B111" s="58" t="s">
        <v>745</v>
      </c>
      <c r="C111" s="60">
        <v>1000</v>
      </c>
      <c r="D111" s="60">
        <v>50</v>
      </c>
      <c r="E111" s="57">
        <v>83</v>
      </c>
      <c r="F111" s="55" t="s">
        <v>933</v>
      </c>
      <c r="G111" s="54" t="s">
        <v>934</v>
      </c>
      <c r="H111" s="53" t="s">
        <v>0</v>
      </c>
      <c r="I111" s="51"/>
      <c r="J111" s="49" t="s">
        <v>3</v>
      </c>
      <c r="K111" s="48">
        <v>5</v>
      </c>
      <c r="L111" s="45">
        <f t="shared" si="8"/>
        <v>5</v>
      </c>
      <c r="M111" s="103" t="s">
        <v>34</v>
      </c>
      <c r="N111" s="41">
        <v>8</v>
      </c>
      <c r="O111" s="38">
        <f t="shared" si="9"/>
        <v>40</v>
      </c>
      <c r="P111" s="35">
        <f t="shared" si="12"/>
        <v>503.5</v>
      </c>
      <c r="Q111" s="34">
        <f t="shared" si="13"/>
        <v>604.20000000000005</v>
      </c>
      <c r="Y111" s="214"/>
      <c r="Z111" s="214"/>
      <c r="AA111" s="33">
        <v>503.5</v>
      </c>
    </row>
    <row r="112" spans="1:27" ht="15" customHeight="1" x14ac:dyDescent="0.25">
      <c r="A112" s="59" t="s">
        <v>302</v>
      </c>
      <c r="B112" s="58" t="s">
        <v>745</v>
      </c>
      <c r="C112" s="60">
        <v>1000</v>
      </c>
      <c r="D112" s="60">
        <v>50</v>
      </c>
      <c r="E112" s="57">
        <v>89</v>
      </c>
      <c r="F112" s="55" t="s">
        <v>935</v>
      </c>
      <c r="G112" s="54" t="s">
        <v>936</v>
      </c>
      <c r="H112" s="53" t="s">
        <v>0</v>
      </c>
      <c r="I112" s="51" t="s">
        <v>3</v>
      </c>
      <c r="J112" s="49" t="s">
        <v>3</v>
      </c>
      <c r="K112" s="48">
        <v>5</v>
      </c>
      <c r="L112" s="45">
        <f t="shared" si="8"/>
        <v>5</v>
      </c>
      <c r="M112" s="42" t="s">
        <v>1</v>
      </c>
      <c r="N112" s="41">
        <v>1</v>
      </c>
      <c r="O112" s="38">
        <f t="shared" si="9"/>
        <v>5</v>
      </c>
      <c r="P112" s="35">
        <f t="shared" si="12"/>
        <v>518.5</v>
      </c>
      <c r="Q112" s="34">
        <f t="shared" si="13"/>
        <v>622.20000000000005</v>
      </c>
      <c r="Y112" s="214"/>
      <c r="Z112" s="214"/>
      <c r="AA112" s="33">
        <v>518.5</v>
      </c>
    </row>
    <row r="113" spans="1:27" ht="15" customHeight="1" x14ac:dyDescent="0.25">
      <c r="A113" s="59" t="s">
        <v>302</v>
      </c>
      <c r="B113" s="58" t="s">
        <v>745</v>
      </c>
      <c r="C113" s="60">
        <v>1000</v>
      </c>
      <c r="D113" s="60">
        <v>50</v>
      </c>
      <c r="E113" s="57">
        <v>102</v>
      </c>
      <c r="F113" s="55" t="s">
        <v>937</v>
      </c>
      <c r="G113" s="54" t="s">
        <v>938</v>
      </c>
      <c r="H113" s="53" t="s">
        <v>0</v>
      </c>
      <c r="I113" s="51"/>
      <c r="J113" s="49" t="s">
        <v>3</v>
      </c>
      <c r="K113" s="48">
        <v>4</v>
      </c>
      <c r="L113" s="45">
        <f t="shared" si="8"/>
        <v>4</v>
      </c>
      <c r="M113" s="103" t="s">
        <v>34</v>
      </c>
      <c r="N113" s="41">
        <v>10</v>
      </c>
      <c r="O113" s="38">
        <f t="shared" si="9"/>
        <v>40</v>
      </c>
      <c r="P113" s="35">
        <f t="shared" si="12"/>
        <v>538</v>
      </c>
      <c r="Q113" s="34">
        <f t="shared" si="13"/>
        <v>645.6</v>
      </c>
      <c r="Y113" s="214"/>
      <c r="Z113" s="214"/>
      <c r="AA113" s="33">
        <v>538</v>
      </c>
    </row>
    <row r="114" spans="1:27" ht="15" customHeight="1" x14ac:dyDescent="0.25">
      <c r="A114" s="59" t="s">
        <v>302</v>
      </c>
      <c r="B114" s="58" t="s">
        <v>745</v>
      </c>
      <c r="C114" s="60">
        <v>1000</v>
      </c>
      <c r="D114" s="60">
        <v>50</v>
      </c>
      <c r="E114" s="57">
        <v>108</v>
      </c>
      <c r="F114" s="55" t="s">
        <v>939</v>
      </c>
      <c r="G114" s="54" t="s">
        <v>940</v>
      </c>
      <c r="H114" s="53" t="s">
        <v>0</v>
      </c>
      <c r="I114" s="51" t="s">
        <v>3</v>
      </c>
      <c r="J114" s="49" t="s">
        <v>3</v>
      </c>
      <c r="K114" s="48">
        <v>4</v>
      </c>
      <c r="L114" s="45">
        <f t="shared" si="8"/>
        <v>4</v>
      </c>
      <c r="M114" s="105" t="s">
        <v>35</v>
      </c>
      <c r="N114" s="41">
        <v>3</v>
      </c>
      <c r="O114" s="38">
        <f t="shared" si="9"/>
        <v>12</v>
      </c>
      <c r="P114" s="35">
        <f t="shared" si="12"/>
        <v>557</v>
      </c>
      <c r="Q114" s="34">
        <f t="shared" si="13"/>
        <v>668.4</v>
      </c>
      <c r="Y114" s="214"/>
      <c r="Z114" s="214"/>
      <c r="AA114" s="33">
        <v>557</v>
      </c>
    </row>
    <row r="115" spans="1:27" ht="15" customHeight="1" x14ac:dyDescent="0.25">
      <c r="A115" s="59" t="s">
        <v>302</v>
      </c>
      <c r="B115" s="58" t="s">
        <v>745</v>
      </c>
      <c r="C115" s="60">
        <v>1000</v>
      </c>
      <c r="D115" s="60">
        <v>50</v>
      </c>
      <c r="E115" s="57">
        <v>114</v>
      </c>
      <c r="F115" s="55" t="s">
        <v>941</v>
      </c>
      <c r="G115" s="54" t="s">
        <v>942</v>
      </c>
      <c r="H115" s="53" t="s">
        <v>0</v>
      </c>
      <c r="I115" s="51" t="s">
        <v>3</v>
      </c>
      <c r="J115" s="49" t="s">
        <v>3</v>
      </c>
      <c r="K115" s="48">
        <v>4</v>
      </c>
      <c r="L115" s="45">
        <f t="shared" si="8"/>
        <v>4</v>
      </c>
      <c r="M115" s="105" t="s">
        <v>35</v>
      </c>
      <c r="N115" s="41">
        <v>3</v>
      </c>
      <c r="O115" s="38">
        <f t="shared" si="9"/>
        <v>12</v>
      </c>
      <c r="P115" s="35">
        <f t="shared" si="12"/>
        <v>577</v>
      </c>
      <c r="Q115" s="34">
        <f t="shared" si="13"/>
        <v>692.4</v>
      </c>
      <c r="Y115" s="214"/>
      <c r="Z115" s="214"/>
      <c r="AA115" s="33">
        <v>577</v>
      </c>
    </row>
    <row r="116" spans="1:27" ht="15" customHeight="1" x14ac:dyDescent="0.25">
      <c r="A116" s="59" t="s">
        <v>302</v>
      </c>
      <c r="B116" s="58" t="s">
        <v>745</v>
      </c>
      <c r="C116" s="60">
        <v>1000</v>
      </c>
      <c r="D116" s="60">
        <v>50</v>
      </c>
      <c r="E116" s="57">
        <v>133</v>
      </c>
      <c r="F116" s="55" t="s">
        <v>943</v>
      </c>
      <c r="G116" s="54" t="s">
        <v>944</v>
      </c>
      <c r="H116" s="53" t="s">
        <v>0</v>
      </c>
      <c r="I116" s="51" t="s">
        <v>3</v>
      </c>
      <c r="J116" s="49" t="s">
        <v>3</v>
      </c>
      <c r="K116" s="48">
        <v>3</v>
      </c>
      <c r="L116" s="45">
        <f t="shared" si="8"/>
        <v>3</v>
      </c>
      <c r="M116" s="105" t="s">
        <v>35</v>
      </c>
      <c r="N116" s="41">
        <v>4</v>
      </c>
      <c r="O116" s="38">
        <f t="shared" si="9"/>
        <v>12</v>
      </c>
      <c r="P116" s="35">
        <f t="shared" si="12"/>
        <v>617.5</v>
      </c>
      <c r="Q116" s="34">
        <f t="shared" si="13"/>
        <v>741</v>
      </c>
      <c r="Y116" s="214"/>
      <c r="Z116" s="214"/>
      <c r="AA116" s="33">
        <v>617.5</v>
      </c>
    </row>
    <row r="117" spans="1:27" ht="15" customHeight="1" x14ac:dyDescent="0.25">
      <c r="A117" s="59" t="s">
        <v>302</v>
      </c>
      <c r="B117" s="58" t="s">
        <v>745</v>
      </c>
      <c r="C117" s="60">
        <v>1000</v>
      </c>
      <c r="D117" s="60">
        <v>50</v>
      </c>
      <c r="E117" s="57">
        <v>140</v>
      </c>
      <c r="F117" s="55" t="s">
        <v>945</v>
      </c>
      <c r="G117" s="54" t="s">
        <v>946</v>
      </c>
      <c r="H117" s="53" t="s">
        <v>0</v>
      </c>
      <c r="I117" s="51"/>
      <c r="J117" s="49" t="s">
        <v>3</v>
      </c>
      <c r="K117" s="48">
        <v>3</v>
      </c>
      <c r="L117" s="45">
        <f t="shared" si="8"/>
        <v>3</v>
      </c>
      <c r="M117" s="103" t="s">
        <v>34</v>
      </c>
      <c r="N117" s="41">
        <v>14</v>
      </c>
      <c r="O117" s="38">
        <f t="shared" si="9"/>
        <v>42</v>
      </c>
      <c r="P117" s="35">
        <f t="shared" si="12"/>
        <v>650</v>
      </c>
      <c r="Q117" s="34">
        <f t="shared" si="13"/>
        <v>780</v>
      </c>
      <c r="Y117" s="214"/>
      <c r="Z117" s="214"/>
      <c r="AA117" s="33">
        <v>650</v>
      </c>
    </row>
    <row r="118" spans="1:27" ht="15" customHeight="1" x14ac:dyDescent="0.25">
      <c r="A118" s="59" t="s">
        <v>302</v>
      </c>
      <c r="B118" s="58" t="s">
        <v>745</v>
      </c>
      <c r="C118" s="60">
        <v>1000</v>
      </c>
      <c r="D118" s="60">
        <v>50</v>
      </c>
      <c r="E118" s="57">
        <v>159</v>
      </c>
      <c r="F118" s="55" t="s">
        <v>947</v>
      </c>
      <c r="G118" s="54" t="s">
        <v>948</v>
      </c>
      <c r="H118" s="53" t="s">
        <v>0</v>
      </c>
      <c r="I118" s="51" t="s">
        <v>3</v>
      </c>
      <c r="J118" s="49" t="s">
        <v>3</v>
      </c>
      <c r="K118" s="48">
        <v>3</v>
      </c>
      <c r="L118" s="45">
        <f t="shared" si="8"/>
        <v>3</v>
      </c>
      <c r="M118" s="105" t="s">
        <v>35</v>
      </c>
      <c r="N118" s="41">
        <v>4</v>
      </c>
      <c r="O118" s="38">
        <f t="shared" si="9"/>
        <v>12</v>
      </c>
      <c r="P118" s="35">
        <f t="shared" si="12"/>
        <v>682</v>
      </c>
      <c r="Q118" s="34">
        <f t="shared" si="13"/>
        <v>818.4</v>
      </c>
      <c r="Y118" s="214"/>
      <c r="Z118" s="214"/>
      <c r="AA118" s="33">
        <v>682</v>
      </c>
    </row>
    <row r="119" spans="1:27" ht="15" customHeight="1" x14ac:dyDescent="0.25">
      <c r="A119" s="59" t="s">
        <v>302</v>
      </c>
      <c r="B119" s="58" t="s">
        <v>745</v>
      </c>
      <c r="C119" s="60">
        <v>1000</v>
      </c>
      <c r="D119" s="60">
        <v>50</v>
      </c>
      <c r="E119" s="57">
        <v>169</v>
      </c>
      <c r="F119" s="55" t="s">
        <v>949</v>
      </c>
      <c r="G119" s="54" t="s">
        <v>950</v>
      </c>
      <c r="H119" s="53" t="s">
        <v>0</v>
      </c>
      <c r="I119" s="51" t="s">
        <v>3</v>
      </c>
      <c r="J119" s="49" t="s">
        <v>3</v>
      </c>
      <c r="K119" s="48">
        <v>3</v>
      </c>
      <c r="L119" s="45">
        <f t="shared" si="8"/>
        <v>3</v>
      </c>
      <c r="M119" s="103" t="s">
        <v>34</v>
      </c>
      <c r="N119" s="41">
        <v>14</v>
      </c>
      <c r="O119" s="38">
        <f t="shared" si="9"/>
        <v>42</v>
      </c>
      <c r="P119" s="35">
        <f t="shared" si="12"/>
        <v>716.5</v>
      </c>
      <c r="Q119" s="34">
        <f t="shared" si="13"/>
        <v>859.8</v>
      </c>
      <c r="Y119" s="214"/>
      <c r="Z119" s="214"/>
      <c r="AA119" s="33">
        <v>716.5</v>
      </c>
    </row>
    <row r="120" spans="1:27" ht="15" customHeight="1" x14ac:dyDescent="0.25">
      <c r="A120" s="59" t="s">
        <v>302</v>
      </c>
      <c r="B120" s="58" t="s">
        <v>745</v>
      </c>
      <c r="C120" s="60">
        <v>1000</v>
      </c>
      <c r="D120" s="60">
        <v>50</v>
      </c>
      <c r="E120" s="57">
        <v>194</v>
      </c>
      <c r="F120" s="55" t="s">
        <v>951</v>
      </c>
      <c r="G120" s="54" t="s">
        <v>952</v>
      </c>
      <c r="H120" s="53" t="s">
        <v>0</v>
      </c>
      <c r="I120" s="51"/>
      <c r="J120" s="49" t="s">
        <v>3</v>
      </c>
      <c r="K120" s="48">
        <v>3</v>
      </c>
      <c r="L120" s="45">
        <f t="shared" si="8"/>
        <v>3</v>
      </c>
      <c r="M120" s="103" t="s">
        <v>34</v>
      </c>
      <c r="N120" s="41">
        <v>14</v>
      </c>
      <c r="O120" s="38">
        <f t="shared" si="9"/>
        <v>42</v>
      </c>
      <c r="P120" s="35">
        <f t="shared" si="12"/>
        <v>812.5</v>
      </c>
      <c r="Q120" s="34">
        <f t="shared" si="13"/>
        <v>975</v>
      </c>
      <c r="Y120" s="214"/>
      <c r="Z120" s="214"/>
      <c r="AA120" s="33">
        <v>812.5</v>
      </c>
    </row>
    <row r="121" spans="1:27" ht="15" customHeight="1" x14ac:dyDescent="0.25">
      <c r="A121" s="59" t="s">
        <v>302</v>
      </c>
      <c r="B121" s="58" t="s">
        <v>745</v>
      </c>
      <c r="C121" s="60">
        <v>1000</v>
      </c>
      <c r="D121" s="60">
        <v>50</v>
      </c>
      <c r="E121" s="57">
        <v>205</v>
      </c>
      <c r="F121" s="55" t="s">
        <v>953</v>
      </c>
      <c r="G121" s="54" t="s">
        <v>954</v>
      </c>
      <c r="H121" s="53" t="s">
        <v>0</v>
      </c>
      <c r="I121" s="51"/>
      <c r="J121" s="49" t="s">
        <v>3</v>
      </c>
      <c r="K121" s="48">
        <v>2</v>
      </c>
      <c r="L121" s="45">
        <f t="shared" si="8"/>
        <v>2</v>
      </c>
      <c r="M121" s="103" t="s">
        <v>34</v>
      </c>
      <c r="N121" s="41">
        <v>20</v>
      </c>
      <c r="O121" s="38">
        <f t="shared" si="9"/>
        <v>40</v>
      </c>
      <c r="P121" s="35">
        <f t="shared" si="12"/>
        <v>842</v>
      </c>
      <c r="Q121" s="34">
        <f t="shared" si="13"/>
        <v>1010.4</v>
      </c>
      <c r="Y121" s="214"/>
      <c r="Z121" s="214"/>
      <c r="AA121" s="33">
        <v>842</v>
      </c>
    </row>
    <row r="122" spans="1:27" ht="15" customHeight="1" x14ac:dyDescent="0.25">
      <c r="A122" s="59" t="s">
        <v>302</v>
      </c>
      <c r="B122" s="58" t="s">
        <v>745</v>
      </c>
      <c r="C122" s="60">
        <v>1000</v>
      </c>
      <c r="D122" s="60">
        <v>50</v>
      </c>
      <c r="E122" s="57">
        <v>219</v>
      </c>
      <c r="F122" s="55" t="s">
        <v>955</v>
      </c>
      <c r="G122" s="54" t="s">
        <v>956</v>
      </c>
      <c r="H122" s="53" t="s">
        <v>0</v>
      </c>
      <c r="I122" s="51" t="s">
        <v>3</v>
      </c>
      <c r="J122" s="49" t="s">
        <v>3</v>
      </c>
      <c r="K122" s="48">
        <v>2</v>
      </c>
      <c r="L122" s="45">
        <f t="shared" si="8"/>
        <v>2</v>
      </c>
      <c r="M122" s="105" t="s">
        <v>35</v>
      </c>
      <c r="N122" s="41">
        <v>5</v>
      </c>
      <c r="O122" s="38">
        <f t="shared" si="9"/>
        <v>10</v>
      </c>
      <c r="P122" s="35">
        <f t="shared" si="12"/>
        <v>903</v>
      </c>
      <c r="Q122" s="34">
        <f t="shared" si="13"/>
        <v>1083.5999999999999</v>
      </c>
      <c r="Y122" s="214"/>
      <c r="Z122" s="214"/>
      <c r="AA122" s="33">
        <v>903</v>
      </c>
    </row>
    <row r="123" spans="1:27" ht="15" customHeight="1" x14ac:dyDescent="0.25">
      <c r="A123" s="59" t="s">
        <v>302</v>
      </c>
      <c r="B123" s="58" t="s">
        <v>745</v>
      </c>
      <c r="C123" s="60">
        <v>1000</v>
      </c>
      <c r="D123" s="60">
        <v>50</v>
      </c>
      <c r="E123" s="57">
        <v>245</v>
      </c>
      <c r="F123" s="55" t="s">
        <v>957</v>
      </c>
      <c r="G123" s="54" t="s">
        <v>958</v>
      </c>
      <c r="H123" s="53" t="s">
        <v>0</v>
      </c>
      <c r="I123" s="51"/>
      <c r="J123" s="49" t="s">
        <v>3</v>
      </c>
      <c r="K123" s="48">
        <v>2</v>
      </c>
      <c r="L123" s="45">
        <f t="shared" si="8"/>
        <v>2</v>
      </c>
      <c r="M123" s="298" t="s">
        <v>34</v>
      </c>
      <c r="N123" s="41">
        <v>20</v>
      </c>
      <c r="O123" s="38">
        <f t="shared" si="9"/>
        <v>40</v>
      </c>
      <c r="P123" s="299" t="s">
        <v>71</v>
      </c>
      <c r="Q123" s="34"/>
      <c r="Y123" s="214"/>
      <c r="Z123" s="214"/>
      <c r="AA123" s="33">
        <v>1115</v>
      </c>
    </row>
    <row r="124" spans="1:27" ht="15" customHeight="1" x14ac:dyDescent="0.25">
      <c r="A124" s="59" t="s">
        <v>302</v>
      </c>
      <c r="B124" s="58" t="s">
        <v>745</v>
      </c>
      <c r="C124" s="60">
        <v>1000</v>
      </c>
      <c r="D124" s="57">
        <v>60</v>
      </c>
      <c r="E124" s="57">
        <v>18</v>
      </c>
      <c r="F124" s="55" t="s">
        <v>959</v>
      </c>
      <c r="G124" s="54" t="s">
        <v>960</v>
      </c>
      <c r="H124" s="53" t="s">
        <v>0</v>
      </c>
      <c r="I124" s="51" t="s">
        <v>3</v>
      </c>
      <c r="J124" s="49"/>
      <c r="K124" s="48">
        <v>7</v>
      </c>
      <c r="L124" s="45">
        <f t="shared" si="8"/>
        <v>7</v>
      </c>
      <c r="M124" s="103" t="s">
        <v>34</v>
      </c>
      <c r="N124" s="41">
        <v>6</v>
      </c>
      <c r="O124" s="38">
        <f t="shared" si="9"/>
        <v>42</v>
      </c>
      <c r="P124" s="35">
        <f t="shared" ref="P124:P131" si="14">ROUND(AA124*(1-$Q$12),2)</f>
        <v>307</v>
      </c>
      <c r="Q124" s="34">
        <f t="shared" ref="Q124:Q131" si="15">ROUND(P124*1.2,2)</f>
        <v>368.4</v>
      </c>
      <c r="Y124" s="214"/>
      <c r="Z124" s="214"/>
      <c r="AA124" s="33">
        <v>307</v>
      </c>
    </row>
    <row r="125" spans="1:27" ht="15" customHeight="1" x14ac:dyDescent="0.25">
      <c r="A125" s="59" t="s">
        <v>302</v>
      </c>
      <c r="B125" s="58" t="s">
        <v>745</v>
      </c>
      <c r="C125" s="60">
        <v>1000</v>
      </c>
      <c r="D125" s="60">
        <v>60</v>
      </c>
      <c r="E125" s="57">
        <v>21</v>
      </c>
      <c r="F125" s="55" t="s">
        <v>961</v>
      </c>
      <c r="G125" s="54" t="s">
        <v>962</v>
      </c>
      <c r="H125" s="53" t="s">
        <v>0</v>
      </c>
      <c r="I125" s="51" t="s">
        <v>3</v>
      </c>
      <c r="J125" s="49" t="s">
        <v>3</v>
      </c>
      <c r="K125" s="48">
        <v>7</v>
      </c>
      <c r="L125" s="45">
        <f t="shared" si="8"/>
        <v>7</v>
      </c>
      <c r="M125" s="103" t="s">
        <v>34</v>
      </c>
      <c r="N125" s="41">
        <v>6</v>
      </c>
      <c r="O125" s="38">
        <f t="shared" si="9"/>
        <v>42</v>
      </c>
      <c r="P125" s="35">
        <f t="shared" si="14"/>
        <v>316</v>
      </c>
      <c r="Q125" s="34">
        <f t="shared" si="15"/>
        <v>379.2</v>
      </c>
      <c r="Y125" s="214"/>
      <c r="Z125" s="214"/>
      <c r="AA125" s="33">
        <v>316</v>
      </c>
    </row>
    <row r="126" spans="1:27" ht="15" customHeight="1" x14ac:dyDescent="0.25">
      <c r="A126" s="59" t="s">
        <v>302</v>
      </c>
      <c r="B126" s="58" t="s">
        <v>745</v>
      </c>
      <c r="C126" s="60">
        <v>1000</v>
      </c>
      <c r="D126" s="60">
        <v>60</v>
      </c>
      <c r="E126" s="57">
        <v>25</v>
      </c>
      <c r="F126" s="55" t="s">
        <v>963</v>
      </c>
      <c r="G126" s="54" t="s">
        <v>964</v>
      </c>
      <c r="H126" s="53" t="s">
        <v>0</v>
      </c>
      <c r="I126" s="51" t="s">
        <v>3</v>
      </c>
      <c r="J126" s="49"/>
      <c r="K126" s="48">
        <v>7</v>
      </c>
      <c r="L126" s="45">
        <f t="shared" si="8"/>
        <v>7</v>
      </c>
      <c r="M126" s="103" t="s">
        <v>34</v>
      </c>
      <c r="N126" s="41">
        <v>6</v>
      </c>
      <c r="O126" s="38">
        <f t="shared" si="9"/>
        <v>42</v>
      </c>
      <c r="P126" s="35">
        <f t="shared" si="14"/>
        <v>354</v>
      </c>
      <c r="Q126" s="34">
        <f t="shared" si="15"/>
        <v>424.8</v>
      </c>
      <c r="Y126" s="214"/>
      <c r="Z126" s="214"/>
      <c r="AA126" s="33">
        <v>354</v>
      </c>
    </row>
    <row r="127" spans="1:27" ht="15" customHeight="1" x14ac:dyDescent="0.25">
      <c r="A127" s="59" t="s">
        <v>302</v>
      </c>
      <c r="B127" s="58" t="s">
        <v>745</v>
      </c>
      <c r="C127" s="60">
        <v>1000</v>
      </c>
      <c r="D127" s="60">
        <v>60</v>
      </c>
      <c r="E127" s="57">
        <v>28</v>
      </c>
      <c r="F127" s="55" t="s">
        <v>965</v>
      </c>
      <c r="G127" s="54" t="s">
        <v>966</v>
      </c>
      <c r="H127" s="53" t="s">
        <v>0</v>
      </c>
      <c r="I127" s="51" t="s">
        <v>3</v>
      </c>
      <c r="J127" s="49" t="s">
        <v>3</v>
      </c>
      <c r="K127" s="48">
        <v>6</v>
      </c>
      <c r="L127" s="45">
        <f t="shared" si="8"/>
        <v>6</v>
      </c>
      <c r="M127" s="103" t="s">
        <v>34</v>
      </c>
      <c r="N127" s="41">
        <v>7</v>
      </c>
      <c r="O127" s="38">
        <f t="shared" si="9"/>
        <v>42</v>
      </c>
      <c r="P127" s="35">
        <f t="shared" si="14"/>
        <v>369</v>
      </c>
      <c r="Q127" s="34">
        <f t="shared" si="15"/>
        <v>442.8</v>
      </c>
      <c r="Y127" s="214"/>
      <c r="Z127" s="214"/>
      <c r="AA127" s="33">
        <v>369</v>
      </c>
    </row>
    <row r="128" spans="1:27" ht="15" customHeight="1" x14ac:dyDescent="0.25">
      <c r="A128" s="59" t="s">
        <v>302</v>
      </c>
      <c r="B128" s="58" t="s">
        <v>745</v>
      </c>
      <c r="C128" s="60">
        <v>1000</v>
      </c>
      <c r="D128" s="60">
        <v>60</v>
      </c>
      <c r="E128" s="57">
        <v>32</v>
      </c>
      <c r="F128" s="55" t="s">
        <v>967</v>
      </c>
      <c r="G128" s="54" t="s">
        <v>968</v>
      </c>
      <c r="H128" s="53" t="s">
        <v>0</v>
      </c>
      <c r="I128" s="51" t="s">
        <v>3</v>
      </c>
      <c r="J128" s="49"/>
      <c r="K128" s="48">
        <v>6</v>
      </c>
      <c r="L128" s="45">
        <f t="shared" si="8"/>
        <v>6</v>
      </c>
      <c r="M128" s="105" t="s">
        <v>35</v>
      </c>
      <c r="N128" s="41">
        <v>2</v>
      </c>
      <c r="O128" s="38">
        <f t="shared" si="9"/>
        <v>12</v>
      </c>
      <c r="P128" s="35">
        <f t="shared" si="14"/>
        <v>388</v>
      </c>
      <c r="Q128" s="34">
        <f t="shared" si="15"/>
        <v>465.6</v>
      </c>
      <c r="Y128" s="214"/>
      <c r="Z128" s="214"/>
      <c r="AA128" s="33">
        <v>388</v>
      </c>
    </row>
    <row r="129" spans="1:27" ht="15" customHeight="1" x14ac:dyDescent="0.25">
      <c r="A129" s="59" t="s">
        <v>302</v>
      </c>
      <c r="B129" s="58" t="s">
        <v>745</v>
      </c>
      <c r="C129" s="60">
        <v>1000</v>
      </c>
      <c r="D129" s="60">
        <v>60</v>
      </c>
      <c r="E129" s="57">
        <v>35</v>
      </c>
      <c r="F129" s="55" t="s">
        <v>969</v>
      </c>
      <c r="G129" s="54" t="s">
        <v>970</v>
      </c>
      <c r="H129" s="53" t="s">
        <v>0</v>
      </c>
      <c r="I129" s="51" t="s">
        <v>3</v>
      </c>
      <c r="J129" s="49" t="s">
        <v>3</v>
      </c>
      <c r="K129" s="48">
        <v>6</v>
      </c>
      <c r="L129" s="45">
        <f t="shared" si="8"/>
        <v>6</v>
      </c>
      <c r="M129" s="103" t="s">
        <v>34</v>
      </c>
      <c r="N129" s="41">
        <v>7</v>
      </c>
      <c r="O129" s="38">
        <f t="shared" si="9"/>
        <v>42</v>
      </c>
      <c r="P129" s="35">
        <f t="shared" si="14"/>
        <v>409.5</v>
      </c>
      <c r="Q129" s="34">
        <f t="shared" si="15"/>
        <v>491.4</v>
      </c>
      <c r="Y129" s="214"/>
      <c r="Z129" s="214"/>
      <c r="AA129" s="33">
        <v>409.5</v>
      </c>
    </row>
    <row r="130" spans="1:27" ht="15" customHeight="1" x14ac:dyDescent="0.25">
      <c r="A130" s="59" t="s">
        <v>302</v>
      </c>
      <c r="B130" s="58" t="s">
        <v>745</v>
      </c>
      <c r="C130" s="60">
        <v>1000</v>
      </c>
      <c r="D130" s="60">
        <v>60</v>
      </c>
      <c r="E130" s="57">
        <v>38</v>
      </c>
      <c r="F130" s="55" t="s">
        <v>971</v>
      </c>
      <c r="G130" s="54" t="s">
        <v>972</v>
      </c>
      <c r="H130" s="53" t="s">
        <v>0</v>
      </c>
      <c r="I130" s="51" t="s">
        <v>3</v>
      </c>
      <c r="J130" s="49"/>
      <c r="K130" s="48">
        <v>6</v>
      </c>
      <c r="L130" s="45">
        <f t="shared" si="8"/>
        <v>6</v>
      </c>
      <c r="M130" s="103" t="s">
        <v>34</v>
      </c>
      <c r="N130" s="41">
        <v>7</v>
      </c>
      <c r="O130" s="38">
        <f t="shared" si="9"/>
        <v>42</v>
      </c>
      <c r="P130" s="35">
        <f t="shared" si="14"/>
        <v>460</v>
      </c>
      <c r="Q130" s="34">
        <f t="shared" si="15"/>
        <v>552</v>
      </c>
      <c r="Y130" s="214"/>
      <c r="Z130" s="214"/>
      <c r="AA130" s="33">
        <v>460</v>
      </c>
    </row>
    <row r="131" spans="1:27" ht="15" customHeight="1" x14ac:dyDescent="0.25">
      <c r="A131" s="59" t="s">
        <v>302</v>
      </c>
      <c r="B131" s="58" t="s">
        <v>745</v>
      </c>
      <c r="C131" s="60">
        <v>1000</v>
      </c>
      <c r="D131" s="60">
        <v>60</v>
      </c>
      <c r="E131" s="57">
        <v>42</v>
      </c>
      <c r="F131" s="55" t="s">
        <v>973</v>
      </c>
      <c r="G131" s="54" t="s">
        <v>974</v>
      </c>
      <c r="H131" s="53" t="s">
        <v>0</v>
      </c>
      <c r="I131" s="51"/>
      <c r="J131" s="49" t="s">
        <v>3</v>
      </c>
      <c r="K131" s="48">
        <v>5</v>
      </c>
      <c r="L131" s="45">
        <f t="shared" si="8"/>
        <v>5</v>
      </c>
      <c r="M131" s="103" t="s">
        <v>34</v>
      </c>
      <c r="N131" s="41">
        <v>8</v>
      </c>
      <c r="O131" s="38">
        <f t="shared" si="9"/>
        <v>40</v>
      </c>
      <c r="P131" s="35">
        <f t="shared" si="14"/>
        <v>484.5</v>
      </c>
      <c r="Q131" s="34">
        <f t="shared" si="15"/>
        <v>581.4</v>
      </c>
      <c r="Y131" s="214"/>
      <c r="Z131" s="214"/>
      <c r="AA131" s="33">
        <v>484.5</v>
      </c>
    </row>
    <row r="132" spans="1:27" ht="15" customHeight="1" x14ac:dyDescent="0.25">
      <c r="A132" s="59" t="s">
        <v>302</v>
      </c>
      <c r="B132" s="58" t="s">
        <v>745</v>
      </c>
      <c r="C132" s="60">
        <v>1000</v>
      </c>
      <c r="D132" s="60">
        <v>60</v>
      </c>
      <c r="E132" s="57">
        <v>45</v>
      </c>
      <c r="F132" s="55" t="s">
        <v>975</v>
      </c>
      <c r="G132" s="54" t="s">
        <v>976</v>
      </c>
      <c r="H132" s="53" t="s">
        <v>0</v>
      </c>
      <c r="I132" s="51"/>
      <c r="J132" s="49" t="s">
        <v>3</v>
      </c>
      <c r="K132" s="48">
        <v>5</v>
      </c>
      <c r="L132" s="45">
        <f t="shared" si="8"/>
        <v>5</v>
      </c>
      <c r="M132" s="298" t="s">
        <v>34</v>
      </c>
      <c r="N132" s="41">
        <v>8</v>
      </c>
      <c r="O132" s="38">
        <f t="shared" si="9"/>
        <v>40</v>
      </c>
      <c r="P132" s="299" t="s">
        <v>71</v>
      </c>
      <c r="Q132" s="34"/>
      <c r="Y132" s="214"/>
      <c r="Z132" s="214"/>
      <c r="AA132" s="33">
        <v>507.5</v>
      </c>
    </row>
    <row r="133" spans="1:27" ht="15" customHeight="1" x14ac:dyDescent="0.25">
      <c r="A133" s="59" t="s">
        <v>302</v>
      </c>
      <c r="B133" s="58" t="s">
        <v>745</v>
      </c>
      <c r="C133" s="60">
        <v>1000</v>
      </c>
      <c r="D133" s="60">
        <v>60</v>
      </c>
      <c r="E133" s="57">
        <v>48</v>
      </c>
      <c r="F133" s="55" t="s">
        <v>977</v>
      </c>
      <c r="G133" s="54" t="s">
        <v>978</v>
      </c>
      <c r="H133" s="53" t="s">
        <v>0</v>
      </c>
      <c r="I133" s="51"/>
      <c r="J133" s="49" t="s">
        <v>3</v>
      </c>
      <c r="K133" s="48">
        <v>5</v>
      </c>
      <c r="L133" s="45">
        <f t="shared" si="8"/>
        <v>5</v>
      </c>
      <c r="M133" s="103" t="s">
        <v>34</v>
      </c>
      <c r="N133" s="41">
        <v>8</v>
      </c>
      <c r="O133" s="38">
        <f t="shared" si="9"/>
        <v>40</v>
      </c>
      <c r="P133" s="35">
        <f t="shared" ref="P133:P150" si="16">ROUND(AA133*(1-$Q$12),2)</f>
        <v>538</v>
      </c>
      <c r="Q133" s="34">
        <f t="shared" ref="Q133:Q150" si="17">ROUND(P133*1.2,2)</f>
        <v>645.6</v>
      </c>
      <c r="Y133" s="214"/>
      <c r="Z133" s="214"/>
      <c r="AA133" s="33">
        <v>538</v>
      </c>
    </row>
    <row r="134" spans="1:27" ht="15" customHeight="1" x14ac:dyDescent="0.25">
      <c r="A134" s="59" t="s">
        <v>302</v>
      </c>
      <c r="B134" s="58" t="s">
        <v>745</v>
      </c>
      <c r="C134" s="60">
        <v>1000</v>
      </c>
      <c r="D134" s="60">
        <v>60</v>
      </c>
      <c r="E134" s="57">
        <v>57</v>
      </c>
      <c r="F134" s="55" t="s">
        <v>979</v>
      </c>
      <c r="G134" s="54" t="s">
        <v>980</v>
      </c>
      <c r="H134" s="53" t="s">
        <v>0</v>
      </c>
      <c r="I134" s="51" t="s">
        <v>3</v>
      </c>
      <c r="J134" s="49" t="s">
        <v>3</v>
      </c>
      <c r="K134" s="48">
        <v>5</v>
      </c>
      <c r="L134" s="45">
        <f t="shared" si="8"/>
        <v>5</v>
      </c>
      <c r="M134" s="105" t="s">
        <v>35</v>
      </c>
      <c r="N134" s="41">
        <v>2</v>
      </c>
      <c r="O134" s="38">
        <f t="shared" si="9"/>
        <v>10</v>
      </c>
      <c r="P134" s="35">
        <f t="shared" si="16"/>
        <v>567</v>
      </c>
      <c r="Q134" s="34">
        <f t="shared" si="17"/>
        <v>680.4</v>
      </c>
      <c r="Y134" s="214"/>
      <c r="Z134" s="214"/>
      <c r="AA134" s="33">
        <v>567</v>
      </c>
    </row>
    <row r="135" spans="1:27" ht="15" customHeight="1" x14ac:dyDescent="0.25">
      <c r="A135" s="59" t="s">
        <v>302</v>
      </c>
      <c r="B135" s="58" t="s">
        <v>745</v>
      </c>
      <c r="C135" s="60">
        <v>1000</v>
      </c>
      <c r="D135" s="60">
        <v>60</v>
      </c>
      <c r="E135" s="57">
        <v>60</v>
      </c>
      <c r="F135" s="55" t="s">
        <v>981</v>
      </c>
      <c r="G135" s="54" t="s">
        <v>982</v>
      </c>
      <c r="H135" s="53" t="s">
        <v>0</v>
      </c>
      <c r="I135" s="51" t="s">
        <v>3</v>
      </c>
      <c r="J135" s="49" t="s">
        <v>3</v>
      </c>
      <c r="K135" s="48">
        <v>5</v>
      </c>
      <c r="L135" s="45">
        <f t="shared" si="8"/>
        <v>5</v>
      </c>
      <c r="M135" s="103" t="s">
        <v>34</v>
      </c>
      <c r="N135" s="41">
        <v>8</v>
      </c>
      <c r="O135" s="38">
        <f t="shared" si="9"/>
        <v>40</v>
      </c>
      <c r="P135" s="35">
        <f t="shared" si="16"/>
        <v>570</v>
      </c>
      <c r="Q135" s="34">
        <f t="shared" si="17"/>
        <v>684</v>
      </c>
      <c r="Y135" s="214"/>
      <c r="Z135" s="214"/>
      <c r="AA135" s="33">
        <v>570</v>
      </c>
    </row>
    <row r="136" spans="1:27" ht="15" customHeight="1" x14ac:dyDescent="0.25">
      <c r="A136" s="59" t="s">
        <v>302</v>
      </c>
      <c r="B136" s="58" t="s">
        <v>745</v>
      </c>
      <c r="C136" s="60">
        <v>1000</v>
      </c>
      <c r="D136" s="60">
        <v>60</v>
      </c>
      <c r="E136" s="57">
        <v>70</v>
      </c>
      <c r="F136" s="55" t="s">
        <v>983</v>
      </c>
      <c r="G136" s="54" t="s">
        <v>984</v>
      </c>
      <c r="H136" s="53" t="s">
        <v>0</v>
      </c>
      <c r="I136" s="51" t="s">
        <v>3</v>
      </c>
      <c r="J136" s="49" t="s">
        <v>3</v>
      </c>
      <c r="K136" s="48">
        <v>5</v>
      </c>
      <c r="L136" s="45">
        <f t="shared" si="8"/>
        <v>5</v>
      </c>
      <c r="M136" s="103" t="s">
        <v>34</v>
      </c>
      <c r="N136" s="41">
        <v>8</v>
      </c>
      <c r="O136" s="38">
        <f t="shared" si="9"/>
        <v>40</v>
      </c>
      <c r="P136" s="35">
        <f t="shared" si="16"/>
        <v>607</v>
      </c>
      <c r="Q136" s="34">
        <f t="shared" si="17"/>
        <v>728.4</v>
      </c>
      <c r="Y136" s="214"/>
      <c r="Z136" s="214"/>
      <c r="AA136" s="33">
        <v>607</v>
      </c>
    </row>
    <row r="137" spans="1:27" ht="15" customHeight="1" x14ac:dyDescent="0.25">
      <c r="A137" s="59" t="s">
        <v>302</v>
      </c>
      <c r="B137" s="58" t="s">
        <v>745</v>
      </c>
      <c r="C137" s="60">
        <v>1000</v>
      </c>
      <c r="D137" s="60">
        <v>60</v>
      </c>
      <c r="E137" s="57">
        <v>76</v>
      </c>
      <c r="F137" s="55" t="s">
        <v>985</v>
      </c>
      <c r="G137" s="54" t="s">
        <v>986</v>
      </c>
      <c r="H137" s="53" t="s">
        <v>0</v>
      </c>
      <c r="I137" s="51" t="s">
        <v>3</v>
      </c>
      <c r="J137" s="49" t="s">
        <v>3</v>
      </c>
      <c r="K137" s="48">
        <v>4</v>
      </c>
      <c r="L137" s="45">
        <f t="shared" ref="L137:L200" si="18">K137</f>
        <v>4</v>
      </c>
      <c r="M137" s="105" t="s">
        <v>35</v>
      </c>
      <c r="N137" s="41">
        <v>3</v>
      </c>
      <c r="O137" s="38">
        <f t="shared" ref="O137:O200" si="19">N137*L137</f>
        <v>12</v>
      </c>
      <c r="P137" s="35">
        <f t="shared" si="16"/>
        <v>619.5</v>
      </c>
      <c r="Q137" s="34">
        <f t="shared" si="17"/>
        <v>743.4</v>
      </c>
      <c r="Y137" s="214"/>
      <c r="Z137" s="214"/>
      <c r="AA137" s="33">
        <v>619.5</v>
      </c>
    </row>
    <row r="138" spans="1:27" ht="15" customHeight="1" x14ac:dyDescent="0.25">
      <c r="A138" s="59" t="s">
        <v>302</v>
      </c>
      <c r="B138" s="58" t="s">
        <v>745</v>
      </c>
      <c r="C138" s="60">
        <v>1000</v>
      </c>
      <c r="D138" s="60">
        <v>60</v>
      </c>
      <c r="E138" s="57">
        <v>83</v>
      </c>
      <c r="F138" s="55" t="s">
        <v>987</v>
      </c>
      <c r="G138" s="54" t="s">
        <v>988</v>
      </c>
      <c r="H138" s="53" t="s">
        <v>0</v>
      </c>
      <c r="I138" s="51"/>
      <c r="J138" s="49" t="s">
        <v>3</v>
      </c>
      <c r="K138" s="48">
        <v>4</v>
      </c>
      <c r="L138" s="45">
        <f t="shared" si="18"/>
        <v>4</v>
      </c>
      <c r="M138" s="103" t="s">
        <v>34</v>
      </c>
      <c r="N138" s="41">
        <v>10</v>
      </c>
      <c r="O138" s="38">
        <f t="shared" si="19"/>
        <v>40</v>
      </c>
      <c r="P138" s="35">
        <f t="shared" si="16"/>
        <v>624</v>
      </c>
      <c r="Q138" s="34">
        <f t="shared" si="17"/>
        <v>748.8</v>
      </c>
      <c r="Y138" s="214"/>
      <c r="Z138" s="214"/>
      <c r="AA138" s="33">
        <v>624</v>
      </c>
    </row>
    <row r="139" spans="1:27" ht="15" customHeight="1" x14ac:dyDescent="0.25">
      <c r="A139" s="59" t="s">
        <v>302</v>
      </c>
      <c r="B139" s="58" t="s">
        <v>745</v>
      </c>
      <c r="C139" s="60">
        <v>1000</v>
      </c>
      <c r="D139" s="60">
        <v>60</v>
      </c>
      <c r="E139" s="57">
        <v>89</v>
      </c>
      <c r="F139" s="55" t="s">
        <v>989</v>
      </c>
      <c r="G139" s="54" t="s">
        <v>990</v>
      </c>
      <c r="H139" s="53" t="s">
        <v>0</v>
      </c>
      <c r="I139" s="51" t="s">
        <v>3</v>
      </c>
      <c r="J139" s="49" t="s">
        <v>3</v>
      </c>
      <c r="K139" s="48">
        <v>4</v>
      </c>
      <c r="L139" s="45">
        <f t="shared" si="18"/>
        <v>4</v>
      </c>
      <c r="M139" s="105" t="s">
        <v>35</v>
      </c>
      <c r="N139" s="41">
        <v>3</v>
      </c>
      <c r="O139" s="38">
        <f t="shared" si="19"/>
        <v>12</v>
      </c>
      <c r="P139" s="35">
        <f t="shared" si="16"/>
        <v>633.5</v>
      </c>
      <c r="Q139" s="34">
        <f t="shared" si="17"/>
        <v>760.2</v>
      </c>
      <c r="Y139" s="214"/>
      <c r="Z139" s="214"/>
      <c r="AA139" s="33">
        <v>633.5</v>
      </c>
    </row>
    <row r="140" spans="1:27" ht="15" customHeight="1" x14ac:dyDescent="0.25">
      <c r="A140" s="59" t="s">
        <v>302</v>
      </c>
      <c r="B140" s="58" t="s">
        <v>745</v>
      </c>
      <c r="C140" s="60">
        <v>1000</v>
      </c>
      <c r="D140" s="60">
        <v>60</v>
      </c>
      <c r="E140" s="57">
        <v>102</v>
      </c>
      <c r="F140" s="55" t="s">
        <v>991</v>
      </c>
      <c r="G140" s="54" t="s">
        <v>992</v>
      </c>
      <c r="H140" s="53" t="s">
        <v>0</v>
      </c>
      <c r="I140" s="51"/>
      <c r="J140" s="49" t="s">
        <v>3</v>
      </c>
      <c r="K140" s="48">
        <v>4</v>
      </c>
      <c r="L140" s="45">
        <f t="shared" si="18"/>
        <v>4</v>
      </c>
      <c r="M140" s="103" t="s">
        <v>34</v>
      </c>
      <c r="N140" s="41">
        <v>10</v>
      </c>
      <c r="O140" s="38">
        <f t="shared" si="19"/>
        <v>40</v>
      </c>
      <c r="P140" s="35">
        <f t="shared" si="16"/>
        <v>651.5</v>
      </c>
      <c r="Q140" s="34">
        <f t="shared" si="17"/>
        <v>781.8</v>
      </c>
      <c r="Y140" s="214"/>
      <c r="Z140" s="214"/>
      <c r="AA140" s="33">
        <v>651.5</v>
      </c>
    </row>
    <row r="141" spans="1:27" ht="15" customHeight="1" x14ac:dyDescent="0.25">
      <c r="A141" s="59" t="s">
        <v>302</v>
      </c>
      <c r="B141" s="58" t="s">
        <v>745</v>
      </c>
      <c r="C141" s="60">
        <v>1000</v>
      </c>
      <c r="D141" s="60">
        <v>60</v>
      </c>
      <c r="E141" s="57">
        <v>108</v>
      </c>
      <c r="F141" s="55" t="s">
        <v>993</v>
      </c>
      <c r="G141" s="54" t="s">
        <v>994</v>
      </c>
      <c r="H141" s="53" t="s">
        <v>0</v>
      </c>
      <c r="I141" s="51" t="s">
        <v>3</v>
      </c>
      <c r="J141" s="49" t="s">
        <v>3</v>
      </c>
      <c r="K141" s="48">
        <v>4</v>
      </c>
      <c r="L141" s="45">
        <f t="shared" si="18"/>
        <v>4</v>
      </c>
      <c r="M141" s="105" t="s">
        <v>35</v>
      </c>
      <c r="N141" s="41">
        <v>3</v>
      </c>
      <c r="O141" s="38">
        <f t="shared" si="19"/>
        <v>12</v>
      </c>
      <c r="P141" s="35">
        <f t="shared" si="16"/>
        <v>669</v>
      </c>
      <c r="Q141" s="34">
        <f t="shared" si="17"/>
        <v>802.8</v>
      </c>
      <c r="Y141" s="214"/>
      <c r="Z141" s="214"/>
      <c r="AA141" s="33">
        <v>669</v>
      </c>
    </row>
    <row r="142" spans="1:27" ht="15" customHeight="1" x14ac:dyDescent="0.25">
      <c r="A142" s="59" t="s">
        <v>302</v>
      </c>
      <c r="B142" s="58" t="s">
        <v>745</v>
      </c>
      <c r="C142" s="60">
        <v>1000</v>
      </c>
      <c r="D142" s="60">
        <v>60</v>
      </c>
      <c r="E142" s="57">
        <v>114</v>
      </c>
      <c r="F142" s="55" t="s">
        <v>995</v>
      </c>
      <c r="G142" s="54" t="s">
        <v>996</v>
      </c>
      <c r="H142" s="53" t="s">
        <v>0</v>
      </c>
      <c r="I142" s="51" t="s">
        <v>3</v>
      </c>
      <c r="J142" s="49" t="s">
        <v>3</v>
      </c>
      <c r="K142" s="48">
        <v>3</v>
      </c>
      <c r="L142" s="45">
        <f t="shared" si="18"/>
        <v>3</v>
      </c>
      <c r="M142" s="103" t="s">
        <v>34</v>
      </c>
      <c r="N142" s="41">
        <v>14</v>
      </c>
      <c r="O142" s="38">
        <f t="shared" si="19"/>
        <v>42</v>
      </c>
      <c r="P142" s="35">
        <f t="shared" si="16"/>
        <v>695</v>
      </c>
      <c r="Q142" s="34">
        <f t="shared" si="17"/>
        <v>834</v>
      </c>
      <c r="Y142" s="214"/>
      <c r="Z142" s="214"/>
      <c r="AA142" s="33">
        <v>695</v>
      </c>
    </row>
    <row r="143" spans="1:27" ht="15" customHeight="1" x14ac:dyDescent="0.25">
      <c r="A143" s="59" t="s">
        <v>302</v>
      </c>
      <c r="B143" s="58" t="s">
        <v>745</v>
      </c>
      <c r="C143" s="60">
        <v>1000</v>
      </c>
      <c r="D143" s="60">
        <v>60</v>
      </c>
      <c r="E143" s="57">
        <v>133</v>
      </c>
      <c r="F143" s="55" t="s">
        <v>997</v>
      </c>
      <c r="G143" s="54" t="s">
        <v>998</v>
      </c>
      <c r="H143" s="53" t="s">
        <v>0</v>
      </c>
      <c r="I143" s="51" t="s">
        <v>3</v>
      </c>
      <c r="J143" s="49" t="s">
        <v>3</v>
      </c>
      <c r="K143" s="48">
        <v>3</v>
      </c>
      <c r="L143" s="45">
        <f t="shared" si="18"/>
        <v>3</v>
      </c>
      <c r="M143" s="105" t="s">
        <v>35</v>
      </c>
      <c r="N143" s="41">
        <v>4</v>
      </c>
      <c r="O143" s="38">
        <f t="shared" si="19"/>
        <v>12</v>
      </c>
      <c r="P143" s="35">
        <f t="shared" si="16"/>
        <v>729</v>
      </c>
      <c r="Q143" s="34">
        <f t="shared" si="17"/>
        <v>874.8</v>
      </c>
      <c r="Y143" s="214"/>
      <c r="Z143" s="214"/>
      <c r="AA143" s="33">
        <v>729</v>
      </c>
    </row>
    <row r="144" spans="1:27" ht="15" customHeight="1" x14ac:dyDescent="0.25">
      <c r="A144" s="59" t="s">
        <v>302</v>
      </c>
      <c r="B144" s="58" t="s">
        <v>745</v>
      </c>
      <c r="C144" s="60">
        <v>1000</v>
      </c>
      <c r="D144" s="60">
        <v>60</v>
      </c>
      <c r="E144" s="57">
        <v>140</v>
      </c>
      <c r="F144" s="55" t="s">
        <v>999</v>
      </c>
      <c r="G144" s="54" t="s">
        <v>1000</v>
      </c>
      <c r="H144" s="53" t="s">
        <v>0</v>
      </c>
      <c r="I144" s="51"/>
      <c r="J144" s="49" t="s">
        <v>3</v>
      </c>
      <c r="K144" s="48">
        <v>3</v>
      </c>
      <c r="L144" s="45">
        <f t="shared" si="18"/>
        <v>3</v>
      </c>
      <c r="M144" s="103" t="s">
        <v>34</v>
      </c>
      <c r="N144" s="41">
        <v>14</v>
      </c>
      <c r="O144" s="38">
        <f t="shared" si="19"/>
        <v>42</v>
      </c>
      <c r="P144" s="35">
        <f t="shared" si="16"/>
        <v>786</v>
      </c>
      <c r="Q144" s="34">
        <f t="shared" si="17"/>
        <v>943.2</v>
      </c>
      <c r="Y144" s="214"/>
      <c r="Z144" s="214"/>
      <c r="AA144" s="33">
        <v>786</v>
      </c>
    </row>
    <row r="145" spans="1:27" ht="15" customHeight="1" x14ac:dyDescent="0.25">
      <c r="A145" s="59" t="s">
        <v>302</v>
      </c>
      <c r="B145" s="58" t="s">
        <v>745</v>
      </c>
      <c r="C145" s="60">
        <v>1000</v>
      </c>
      <c r="D145" s="60">
        <v>60</v>
      </c>
      <c r="E145" s="57">
        <v>159</v>
      </c>
      <c r="F145" s="55" t="s">
        <v>1001</v>
      </c>
      <c r="G145" s="54" t="s">
        <v>1002</v>
      </c>
      <c r="H145" s="53" t="s">
        <v>0</v>
      </c>
      <c r="I145" s="51" t="s">
        <v>3</v>
      </c>
      <c r="J145" s="49" t="s">
        <v>3</v>
      </c>
      <c r="K145" s="48">
        <v>3</v>
      </c>
      <c r="L145" s="45">
        <f t="shared" si="18"/>
        <v>3</v>
      </c>
      <c r="M145" s="105" t="s">
        <v>35</v>
      </c>
      <c r="N145" s="41">
        <v>4</v>
      </c>
      <c r="O145" s="38">
        <f t="shared" si="19"/>
        <v>12</v>
      </c>
      <c r="P145" s="35">
        <f t="shared" si="16"/>
        <v>821</v>
      </c>
      <c r="Q145" s="34">
        <f t="shared" si="17"/>
        <v>985.2</v>
      </c>
      <c r="Y145" s="214"/>
      <c r="Z145" s="214"/>
      <c r="AA145" s="33">
        <v>821</v>
      </c>
    </row>
    <row r="146" spans="1:27" ht="15" customHeight="1" x14ac:dyDescent="0.25">
      <c r="A146" s="59" t="s">
        <v>302</v>
      </c>
      <c r="B146" s="58" t="s">
        <v>745</v>
      </c>
      <c r="C146" s="60">
        <v>1000</v>
      </c>
      <c r="D146" s="60">
        <v>60</v>
      </c>
      <c r="E146" s="57">
        <v>169</v>
      </c>
      <c r="F146" s="55" t="s">
        <v>1003</v>
      </c>
      <c r="G146" s="54" t="s">
        <v>1004</v>
      </c>
      <c r="H146" s="53" t="s">
        <v>0</v>
      </c>
      <c r="I146" s="51" t="s">
        <v>3</v>
      </c>
      <c r="J146" s="49" t="s">
        <v>3</v>
      </c>
      <c r="K146" s="48">
        <v>3</v>
      </c>
      <c r="L146" s="45">
        <f t="shared" si="18"/>
        <v>3</v>
      </c>
      <c r="M146" s="103" t="s">
        <v>34</v>
      </c>
      <c r="N146" s="41">
        <v>14</v>
      </c>
      <c r="O146" s="38">
        <f t="shared" si="19"/>
        <v>42</v>
      </c>
      <c r="P146" s="35">
        <f t="shared" si="16"/>
        <v>858.5</v>
      </c>
      <c r="Q146" s="34">
        <f t="shared" si="17"/>
        <v>1030.2</v>
      </c>
      <c r="Y146" s="214"/>
      <c r="Z146" s="214"/>
      <c r="AA146" s="33">
        <v>858.5</v>
      </c>
    </row>
    <row r="147" spans="1:27" ht="15" customHeight="1" x14ac:dyDescent="0.25">
      <c r="A147" s="59" t="s">
        <v>302</v>
      </c>
      <c r="B147" s="58" t="s">
        <v>745</v>
      </c>
      <c r="C147" s="60">
        <v>1000</v>
      </c>
      <c r="D147" s="60">
        <v>60</v>
      </c>
      <c r="E147" s="57">
        <v>194</v>
      </c>
      <c r="F147" s="55" t="s">
        <v>1005</v>
      </c>
      <c r="G147" s="54" t="s">
        <v>1006</v>
      </c>
      <c r="H147" s="53" t="s">
        <v>0</v>
      </c>
      <c r="I147" s="51"/>
      <c r="J147" s="49" t="s">
        <v>3</v>
      </c>
      <c r="K147" s="48">
        <v>2</v>
      </c>
      <c r="L147" s="45">
        <f t="shared" si="18"/>
        <v>2</v>
      </c>
      <c r="M147" s="103" t="s">
        <v>34</v>
      </c>
      <c r="N147" s="41">
        <v>20</v>
      </c>
      <c r="O147" s="38">
        <f t="shared" si="19"/>
        <v>40</v>
      </c>
      <c r="P147" s="35">
        <f t="shared" si="16"/>
        <v>943.5</v>
      </c>
      <c r="Q147" s="34">
        <f t="shared" si="17"/>
        <v>1132.2</v>
      </c>
      <c r="Y147" s="214"/>
      <c r="Z147" s="214"/>
      <c r="AA147" s="33">
        <v>943.5</v>
      </c>
    </row>
    <row r="148" spans="1:27" ht="15" customHeight="1" x14ac:dyDescent="0.25">
      <c r="A148" s="59" t="s">
        <v>302</v>
      </c>
      <c r="B148" s="58" t="s">
        <v>745</v>
      </c>
      <c r="C148" s="60">
        <v>1000</v>
      </c>
      <c r="D148" s="60">
        <v>60</v>
      </c>
      <c r="E148" s="57">
        <v>205</v>
      </c>
      <c r="F148" s="55" t="s">
        <v>1007</v>
      </c>
      <c r="G148" s="54" t="s">
        <v>1008</v>
      </c>
      <c r="H148" s="53" t="s">
        <v>0</v>
      </c>
      <c r="I148" s="51"/>
      <c r="J148" s="49" t="s">
        <v>3</v>
      </c>
      <c r="K148" s="48">
        <v>2</v>
      </c>
      <c r="L148" s="45">
        <f t="shared" si="18"/>
        <v>2</v>
      </c>
      <c r="M148" s="103" t="s">
        <v>34</v>
      </c>
      <c r="N148" s="41">
        <v>20</v>
      </c>
      <c r="O148" s="38">
        <f t="shared" si="19"/>
        <v>40</v>
      </c>
      <c r="P148" s="35">
        <f t="shared" si="16"/>
        <v>995</v>
      </c>
      <c r="Q148" s="34">
        <f t="shared" si="17"/>
        <v>1194</v>
      </c>
      <c r="Y148" s="214"/>
      <c r="Z148" s="214"/>
      <c r="AA148" s="33">
        <v>995</v>
      </c>
    </row>
    <row r="149" spans="1:27" ht="15" customHeight="1" x14ac:dyDescent="0.25">
      <c r="A149" s="59" t="s">
        <v>302</v>
      </c>
      <c r="B149" s="58" t="s">
        <v>745</v>
      </c>
      <c r="C149" s="60">
        <v>1000</v>
      </c>
      <c r="D149" s="60">
        <v>60</v>
      </c>
      <c r="E149" s="57">
        <v>219</v>
      </c>
      <c r="F149" s="55" t="s">
        <v>1009</v>
      </c>
      <c r="G149" s="54" t="s">
        <v>1010</v>
      </c>
      <c r="H149" s="53" t="s">
        <v>0</v>
      </c>
      <c r="I149" s="51" t="s">
        <v>3</v>
      </c>
      <c r="J149" s="49" t="s">
        <v>3</v>
      </c>
      <c r="K149" s="48">
        <v>2</v>
      </c>
      <c r="L149" s="45">
        <f t="shared" si="18"/>
        <v>2</v>
      </c>
      <c r="M149" s="103" t="s">
        <v>34</v>
      </c>
      <c r="N149" s="41">
        <v>20</v>
      </c>
      <c r="O149" s="38">
        <f t="shared" si="19"/>
        <v>40</v>
      </c>
      <c r="P149" s="35">
        <f t="shared" si="16"/>
        <v>1071.5</v>
      </c>
      <c r="Q149" s="34">
        <f t="shared" si="17"/>
        <v>1285.8</v>
      </c>
      <c r="Y149" s="214"/>
      <c r="Z149" s="214"/>
      <c r="AA149" s="33">
        <v>1071.5</v>
      </c>
    </row>
    <row r="150" spans="1:27" ht="15" customHeight="1" x14ac:dyDescent="0.25">
      <c r="A150" s="59" t="s">
        <v>302</v>
      </c>
      <c r="B150" s="58" t="s">
        <v>745</v>
      </c>
      <c r="C150" s="60">
        <v>1000</v>
      </c>
      <c r="D150" s="60">
        <v>60</v>
      </c>
      <c r="E150" s="57">
        <v>245</v>
      </c>
      <c r="F150" s="55" t="s">
        <v>1011</v>
      </c>
      <c r="G150" s="54" t="s">
        <v>1012</v>
      </c>
      <c r="H150" s="53" t="s">
        <v>0</v>
      </c>
      <c r="I150" s="51"/>
      <c r="J150" s="49" t="s">
        <v>3</v>
      </c>
      <c r="K150" s="48">
        <v>2</v>
      </c>
      <c r="L150" s="45">
        <f t="shared" si="18"/>
        <v>2</v>
      </c>
      <c r="M150" s="103" t="s">
        <v>34</v>
      </c>
      <c r="N150" s="41">
        <v>20</v>
      </c>
      <c r="O150" s="38">
        <f t="shared" si="19"/>
        <v>40</v>
      </c>
      <c r="P150" s="35">
        <f t="shared" si="16"/>
        <v>1251</v>
      </c>
      <c r="Q150" s="34">
        <f t="shared" si="17"/>
        <v>1501.2</v>
      </c>
      <c r="Y150" s="214"/>
      <c r="Z150" s="214"/>
      <c r="AA150" s="33">
        <v>1251</v>
      </c>
    </row>
    <row r="151" spans="1:27" ht="15" customHeight="1" x14ac:dyDescent="0.25">
      <c r="A151" s="59" t="s">
        <v>302</v>
      </c>
      <c r="B151" s="58" t="s">
        <v>745</v>
      </c>
      <c r="C151" s="60">
        <v>1000</v>
      </c>
      <c r="D151" s="57">
        <v>70</v>
      </c>
      <c r="E151" s="57">
        <v>21</v>
      </c>
      <c r="F151" s="55" t="s">
        <v>1013</v>
      </c>
      <c r="G151" s="54" t="s">
        <v>1014</v>
      </c>
      <c r="H151" s="53" t="s">
        <v>0</v>
      </c>
      <c r="I151" s="51"/>
      <c r="J151" s="49" t="s">
        <v>3</v>
      </c>
      <c r="K151" s="48">
        <v>5</v>
      </c>
      <c r="L151" s="45">
        <f t="shared" si="18"/>
        <v>5</v>
      </c>
      <c r="M151" s="298" t="s">
        <v>34</v>
      </c>
      <c r="N151" s="41">
        <v>8</v>
      </c>
      <c r="O151" s="38">
        <f t="shared" si="19"/>
        <v>40</v>
      </c>
      <c r="P151" s="299" t="s">
        <v>71</v>
      </c>
      <c r="Q151" s="34"/>
      <c r="Y151" s="214"/>
      <c r="Z151" s="214"/>
      <c r="AA151" s="33">
        <v>434.5</v>
      </c>
    </row>
    <row r="152" spans="1:27" ht="15" customHeight="1" x14ac:dyDescent="0.25">
      <c r="A152" s="59" t="s">
        <v>302</v>
      </c>
      <c r="B152" s="58" t="s">
        <v>745</v>
      </c>
      <c r="C152" s="60">
        <v>1000</v>
      </c>
      <c r="D152" s="60">
        <v>70</v>
      </c>
      <c r="E152" s="57">
        <v>28</v>
      </c>
      <c r="F152" s="55" t="s">
        <v>1015</v>
      </c>
      <c r="G152" s="54" t="s">
        <v>1016</v>
      </c>
      <c r="H152" s="53" t="s">
        <v>0</v>
      </c>
      <c r="I152" s="51"/>
      <c r="J152" s="49" t="s">
        <v>3</v>
      </c>
      <c r="K152" s="48">
        <v>5</v>
      </c>
      <c r="L152" s="45">
        <f t="shared" si="18"/>
        <v>5</v>
      </c>
      <c r="M152" s="298" t="s">
        <v>34</v>
      </c>
      <c r="N152" s="41">
        <v>8</v>
      </c>
      <c r="O152" s="38">
        <f t="shared" si="19"/>
        <v>40</v>
      </c>
      <c r="P152" s="299" t="s">
        <v>71</v>
      </c>
      <c r="Q152" s="34"/>
      <c r="Y152" s="214"/>
      <c r="Z152" s="214"/>
      <c r="AA152" s="33">
        <v>442</v>
      </c>
    </row>
    <row r="153" spans="1:27" ht="15" customHeight="1" x14ac:dyDescent="0.25">
      <c r="A153" s="59" t="s">
        <v>302</v>
      </c>
      <c r="B153" s="58" t="s">
        <v>745</v>
      </c>
      <c r="C153" s="60">
        <v>1000</v>
      </c>
      <c r="D153" s="60">
        <v>70</v>
      </c>
      <c r="E153" s="57">
        <v>35</v>
      </c>
      <c r="F153" s="55" t="s">
        <v>1017</v>
      </c>
      <c r="G153" s="54" t="s">
        <v>1018</v>
      </c>
      <c r="H153" s="53" t="s">
        <v>0</v>
      </c>
      <c r="I153" s="51"/>
      <c r="J153" s="49" t="s">
        <v>3</v>
      </c>
      <c r="K153" s="48">
        <v>5</v>
      </c>
      <c r="L153" s="45">
        <f t="shared" si="18"/>
        <v>5</v>
      </c>
      <c r="M153" s="103" t="s">
        <v>34</v>
      </c>
      <c r="N153" s="41">
        <v>8</v>
      </c>
      <c r="O153" s="38">
        <f t="shared" si="19"/>
        <v>40</v>
      </c>
      <c r="P153" s="35">
        <f>ROUND(AA153*(1-$Q$12),2)</f>
        <v>498</v>
      </c>
      <c r="Q153" s="34">
        <f>ROUND(P153*1.2,2)</f>
        <v>597.6</v>
      </c>
      <c r="Y153" s="214"/>
      <c r="Z153" s="214"/>
      <c r="AA153" s="33">
        <v>498</v>
      </c>
    </row>
    <row r="154" spans="1:27" ht="15" customHeight="1" x14ac:dyDescent="0.25">
      <c r="A154" s="59" t="s">
        <v>302</v>
      </c>
      <c r="B154" s="58" t="s">
        <v>745</v>
      </c>
      <c r="C154" s="60">
        <v>1000</v>
      </c>
      <c r="D154" s="60">
        <v>70</v>
      </c>
      <c r="E154" s="57">
        <v>42</v>
      </c>
      <c r="F154" s="55" t="s">
        <v>1019</v>
      </c>
      <c r="G154" s="54" t="s">
        <v>1020</v>
      </c>
      <c r="H154" s="53" t="s">
        <v>0</v>
      </c>
      <c r="I154" s="51"/>
      <c r="J154" s="49" t="s">
        <v>3</v>
      </c>
      <c r="K154" s="48">
        <v>5</v>
      </c>
      <c r="L154" s="45">
        <f t="shared" si="18"/>
        <v>5</v>
      </c>
      <c r="M154" s="298" t="s">
        <v>34</v>
      </c>
      <c r="N154" s="41">
        <v>8</v>
      </c>
      <c r="O154" s="38">
        <f t="shared" si="19"/>
        <v>40</v>
      </c>
      <c r="P154" s="299" t="s">
        <v>71</v>
      </c>
      <c r="Q154" s="34"/>
      <c r="Y154" s="214"/>
      <c r="Z154" s="214"/>
      <c r="AA154" s="33">
        <v>580.5</v>
      </c>
    </row>
    <row r="155" spans="1:27" ht="15" customHeight="1" x14ac:dyDescent="0.25">
      <c r="A155" s="59" t="s">
        <v>302</v>
      </c>
      <c r="B155" s="58" t="s">
        <v>745</v>
      </c>
      <c r="C155" s="60">
        <v>1000</v>
      </c>
      <c r="D155" s="60">
        <v>70</v>
      </c>
      <c r="E155" s="57">
        <v>48</v>
      </c>
      <c r="F155" s="55" t="s">
        <v>1021</v>
      </c>
      <c r="G155" s="54" t="s">
        <v>1022</v>
      </c>
      <c r="H155" s="53" t="s">
        <v>0</v>
      </c>
      <c r="I155" s="51"/>
      <c r="J155" s="49" t="s">
        <v>3</v>
      </c>
      <c r="K155" s="48">
        <v>5</v>
      </c>
      <c r="L155" s="45">
        <f t="shared" si="18"/>
        <v>5</v>
      </c>
      <c r="M155" s="103" t="s">
        <v>34</v>
      </c>
      <c r="N155" s="41">
        <v>8</v>
      </c>
      <c r="O155" s="38">
        <f t="shared" si="19"/>
        <v>40</v>
      </c>
      <c r="P155" s="35">
        <f t="shared" ref="P155:P173" si="20">ROUND(AA155*(1-$Q$12),2)</f>
        <v>646</v>
      </c>
      <c r="Q155" s="34">
        <f t="shared" ref="Q155:Q173" si="21">ROUND(P155*1.2,2)</f>
        <v>775.2</v>
      </c>
      <c r="Y155" s="214"/>
      <c r="Z155" s="214"/>
      <c r="AA155" s="33">
        <v>646</v>
      </c>
    </row>
    <row r="156" spans="1:27" ht="15" customHeight="1" x14ac:dyDescent="0.25">
      <c r="A156" s="59" t="s">
        <v>302</v>
      </c>
      <c r="B156" s="58" t="s">
        <v>745</v>
      </c>
      <c r="C156" s="60">
        <v>1000</v>
      </c>
      <c r="D156" s="60">
        <v>70</v>
      </c>
      <c r="E156" s="57">
        <v>57</v>
      </c>
      <c r="F156" s="55" t="s">
        <v>1023</v>
      </c>
      <c r="G156" s="54" t="s">
        <v>1024</v>
      </c>
      <c r="H156" s="53" t="s">
        <v>0</v>
      </c>
      <c r="I156" s="51" t="s">
        <v>3</v>
      </c>
      <c r="J156" s="49" t="s">
        <v>3</v>
      </c>
      <c r="K156" s="48">
        <v>5</v>
      </c>
      <c r="L156" s="45">
        <f t="shared" si="18"/>
        <v>5</v>
      </c>
      <c r="M156" s="105" t="s">
        <v>35</v>
      </c>
      <c r="N156" s="41">
        <v>2</v>
      </c>
      <c r="O156" s="38">
        <f t="shared" si="19"/>
        <v>10</v>
      </c>
      <c r="P156" s="35">
        <f t="shared" si="20"/>
        <v>680</v>
      </c>
      <c r="Q156" s="34">
        <f t="shared" si="21"/>
        <v>816</v>
      </c>
      <c r="Y156" s="214"/>
      <c r="Z156" s="214"/>
      <c r="AA156" s="33">
        <v>680</v>
      </c>
    </row>
    <row r="157" spans="1:27" ht="15" customHeight="1" x14ac:dyDescent="0.25">
      <c r="A157" s="59" t="s">
        <v>302</v>
      </c>
      <c r="B157" s="58" t="s">
        <v>745</v>
      </c>
      <c r="C157" s="60">
        <v>1000</v>
      </c>
      <c r="D157" s="60">
        <v>70</v>
      </c>
      <c r="E157" s="57">
        <v>60</v>
      </c>
      <c r="F157" s="55" t="s">
        <v>1025</v>
      </c>
      <c r="G157" s="54" t="s">
        <v>1026</v>
      </c>
      <c r="H157" s="53" t="s">
        <v>0</v>
      </c>
      <c r="I157" s="51" t="s">
        <v>3</v>
      </c>
      <c r="J157" s="49" t="s">
        <v>3</v>
      </c>
      <c r="K157" s="48">
        <v>4</v>
      </c>
      <c r="L157" s="45">
        <f t="shared" si="18"/>
        <v>4</v>
      </c>
      <c r="M157" s="103" t="s">
        <v>34</v>
      </c>
      <c r="N157" s="41">
        <v>10</v>
      </c>
      <c r="O157" s="38">
        <f t="shared" si="19"/>
        <v>40</v>
      </c>
      <c r="P157" s="35">
        <f t="shared" si="20"/>
        <v>681</v>
      </c>
      <c r="Q157" s="34">
        <f t="shared" si="21"/>
        <v>817.2</v>
      </c>
      <c r="Y157" s="214"/>
      <c r="Z157" s="214"/>
      <c r="AA157" s="33">
        <v>681</v>
      </c>
    </row>
    <row r="158" spans="1:27" ht="15" customHeight="1" x14ac:dyDescent="0.25">
      <c r="A158" s="59" t="s">
        <v>302</v>
      </c>
      <c r="B158" s="58" t="s">
        <v>745</v>
      </c>
      <c r="C158" s="60">
        <v>1000</v>
      </c>
      <c r="D158" s="60">
        <v>70</v>
      </c>
      <c r="E158" s="57">
        <v>64</v>
      </c>
      <c r="F158" s="55" t="s">
        <v>1027</v>
      </c>
      <c r="G158" s="54" t="s">
        <v>1028</v>
      </c>
      <c r="H158" s="53" t="s">
        <v>0</v>
      </c>
      <c r="I158" s="51"/>
      <c r="J158" s="49" t="s">
        <v>3</v>
      </c>
      <c r="K158" s="48">
        <v>4</v>
      </c>
      <c r="L158" s="45">
        <f t="shared" si="18"/>
        <v>4</v>
      </c>
      <c r="M158" s="103" t="s">
        <v>34</v>
      </c>
      <c r="N158" s="41">
        <v>10</v>
      </c>
      <c r="O158" s="38">
        <f t="shared" si="19"/>
        <v>40</v>
      </c>
      <c r="P158" s="35">
        <f t="shared" si="20"/>
        <v>704</v>
      </c>
      <c r="Q158" s="34">
        <f t="shared" si="21"/>
        <v>844.8</v>
      </c>
      <c r="Y158" s="214"/>
      <c r="Z158" s="214"/>
      <c r="AA158" s="33">
        <v>704</v>
      </c>
    </row>
    <row r="159" spans="1:27" ht="15" customHeight="1" x14ac:dyDescent="0.25">
      <c r="A159" s="59" t="s">
        <v>302</v>
      </c>
      <c r="B159" s="58" t="s">
        <v>745</v>
      </c>
      <c r="C159" s="60">
        <v>1000</v>
      </c>
      <c r="D159" s="60">
        <v>70</v>
      </c>
      <c r="E159" s="57">
        <v>70</v>
      </c>
      <c r="F159" s="55" t="s">
        <v>1029</v>
      </c>
      <c r="G159" s="54" t="s">
        <v>1030</v>
      </c>
      <c r="H159" s="53" t="s">
        <v>0</v>
      </c>
      <c r="I159" s="51" t="s">
        <v>3</v>
      </c>
      <c r="J159" s="49" t="s">
        <v>3</v>
      </c>
      <c r="K159" s="48">
        <v>4</v>
      </c>
      <c r="L159" s="45">
        <f t="shared" si="18"/>
        <v>4</v>
      </c>
      <c r="M159" s="103" t="s">
        <v>34</v>
      </c>
      <c r="N159" s="41">
        <v>10</v>
      </c>
      <c r="O159" s="38">
        <f t="shared" si="19"/>
        <v>40</v>
      </c>
      <c r="P159" s="35">
        <f t="shared" si="20"/>
        <v>725</v>
      </c>
      <c r="Q159" s="34">
        <f t="shared" si="21"/>
        <v>870</v>
      </c>
      <c r="Y159" s="214"/>
      <c r="Z159" s="214"/>
      <c r="AA159" s="33">
        <v>725</v>
      </c>
    </row>
    <row r="160" spans="1:27" ht="15" customHeight="1" x14ac:dyDescent="0.25">
      <c r="A160" s="59" t="s">
        <v>302</v>
      </c>
      <c r="B160" s="58" t="s">
        <v>745</v>
      </c>
      <c r="C160" s="60">
        <v>1000</v>
      </c>
      <c r="D160" s="60">
        <v>70</v>
      </c>
      <c r="E160" s="57">
        <v>76</v>
      </c>
      <c r="F160" s="55" t="s">
        <v>1031</v>
      </c>
      <c r="G160" s="54" t="s">
        <v>1032</v>
      </c>
      <c r="H160" s="53" t="s">
        <v>0</v>
      </c>
      <c r="I160" s="51" t="s">
        <v>3</v>
      </c>
      <c r="J160" s="49" t="s">
        <v>3</v>
      </c>
      <c r="K160" s="48">
        <v>4</v>
      </c>
      <c r="L160" s="45">
        <f t="shared" si="18"/>
        <v>4</v>
      </c>
      <c r="M160" s="103" t="s">
        <v>34</v>
      </c>
      <c r="N160" s="41">
        <v>10</v>
      </c>
      <c r="O160" s="38">
        <f t="shared" si="19"/>
        <v>40</v>
      </c>
      <c r="P160" s="35">
        <f t="shared" si="20"/>
        <v>730</v>
      </c>
      <c r="Q160" s="34">
        <f t="shared" si="21"/>
        <v>876</v>
      </c>
      <c r="Y160" s="214"/>
      <c r="Z160" s="214"/>
      <c r="AA160" s="33">
        <v>730</v>
      </c>
    </row>
    <row r="161" spans="1:27" ht="15" customHeight="1" x14ac:dyDescent="0.25">
      <c r="A161" s="59" t="s">
        <v>302</v>
      </c>
      <c r="B161" s="58" t="s">
        <v>745</v>
      </c>
      <c r="C161" s="60">
        <v>1000</v>
      </c>
      <c r="D161" s="60">
        <v>70</v>
      </c>
      <c r="E161" s="57">
        <v>83</v>
      </c>
      <c r="F161" s="55" t="s">
        <v>1033</v>
      </c>
      <c r="G161" s="54" t="s">
        <v>1034</v>
      </c>
      <c r="H161" s="53" t="s">
        <v>0</v>
      </c>
      <c r="I161" s="51"/>
      <c r="J161" s="49" t="s">
        <v>3</v>
      </c>
      <c r="K161" s="48">
        <v>4</v>
      </c>
      <c r="L161" s="45">
        <f t="shared" si="18"/>
        <v>4</v>
      </c>
      <c r="M161" s="103" t="s">
        <v>34</v>
      </c>
      <c r="N161" s="41">
        <v>10</v>
      </c>
      <c r="O161" s="38">
        <f t="shared" si="19"/>
        <v>40</v>
      </c>
      <c r="P161" s="35">
        <f t="shared" si="20"/>
        <v>737</v>
      </c>
      <c r="Q161" s="34">
        <f t="shared" si="21"/>
        <v>884.4</v>
      </c>
      <c r="Y161" s="214"/>
      <c r="Z161" s="214"/>
      <c r="AA161" s="33">
        <v>737</v>
      </c>
    </row>
    <row r="162" spans="1:27" ht="15" customHeight="1" x14ac:dyDescent="0.25">
      <c r="A162" s="59" t="s">
        <v>302</v>
      </c>
      <c r="B162" s="58" t="s">
        <v>745</v>
      </c>
      <c r="C162" s="60">
        <v>1000</v>
      </c>
      <c r="D162" s="60">
        <v>70</v>
      </c>
      <c r="E162" s="57">
        <v>89</v>
      </c>
      <c r="F162" s="55" t="s">
        <v>1035</v>
      </c>
      <c r="G162" s="54" t="s">
        <v>1036</v>
      </c>
      <c r="H162" s="53" t="s">
        <v>0</v>
      </c>
      <c r="I162" s="51" t="s">
        <v>3</v>
      </c>
      <c r="J162" s="49" t="s">
        <v>3</v>
      </c>
      <c r="K162" s="48">
        <v>4</v>
      </c>
      <c r="L162" s="45">
        <f t="shared" si="18"/>
        <v>4</v>
      </c>
      <c r="M162" s="105" t="s">
        <v>35</v>
      </c>
      <c r="N162" s="41">
        <v>3</v>
      </c>
      <c r="O162" s="38">
        <f t="shared" si="19"/>
        <v>12</v>
      </c>
      <c r="P162" s="35">
        <f t="shared" si="20"/>
        <v>744</v>
      </c>
      <c r="Q162" s="34">
        <f t="shared" si="21"/>
        <v>892.8</v>
      </c>
      <c r="Y162" s="214"/>
      <c r="Z162" s="214"/>
      <c r="AA162" s="33">
        <v>744</v>
      </c>
    </row>
    <row r="163" spans="1:27" ht="15" customHeight="1" x14ac:dyDescent="0.25">
      <c r="A163" s="59" t="s">
        <v>302</v>
      </c>
      <c r="B163" s="58" t="s">
        <v>745</v>
      </c>
      <c r="C163" s="60">
        <v>1000</v>
      </c>
      <c r="D163" s="60">
        <v>70</v>
      </c>
      <c r="E163" s="57">
        <v>102</v>
      </c>
      <c r="F163" s="55" t="s">
        <v>1037</v>
      </c>
      <c r="G163" s="54" t="s">
        <v>1038</v>
      </c>
      <c r="H163" s="53" t="s">
        <v>0</v>
      </c>
      <c r="I163" s="51"/>
      <c r="J163" s="49" t="s">
        <v>3</v>
      </c>
      <c r="K163" s="48">
        <v>3</v>
      </c>
      <c r="L163" s="45">
        <f t="shared" si="18"/>
        <v>3</v>
      </c>
      <c r="M163" s="103" t="s">
        <v>34</v>
      </c>
      <c r="N163" s="41">
        <v>14</v>
      </c>
      <c r="O163" s="38">
        <f t="shared" si="19"/>
        <v>42</v>
      </c>
      <c r="P163" s="35">
        <f t="shared" si="20"/>
        <v>764</v>
      </c>
      <c r="Q163" s="34">
        <f t="shared" si="21"/>
        <v>916.8</v>
      </c>
      <c r="Y163" s="214"/>
      <c r="Z163" s="214"/>
      <c r="AA163" s="33">
        <v>764</v>
      </c>
    </row>
    <row r="164" spans="1:27" ht="15" customHeight="1" x14ac:dyDescent="0.25">
      <c r="A164" s="59" t="s">
        <v>302</v>
      </c>
      <c r="B164" s="58" t="s">
        <v>745</v>
      </c>
      <c r="C164" s="60">
        <v>1000</v>
      </c>
      <c r="D164" s="60">
        <v>70</v>
      </c>
      <c r="E164" s="57">
        <v>108</v>
      </c>
      <c r="F164" s="55" t="s">
        <v>1039</v>
      </c>
      <c r="G164" s="54" t="s">
        <v>1040</v>
      </c>
      <c r="H164" s="53" t="s">
        <v>0</v>
      </c>
      <c r="I164" s="51" t="s">
        <v>3</v>
      </c>
      <c r="J164" s="49" t="s">
        <v>3</v>
      </c>
      <c r="K164" s="48">
        <v>3</v>
      </c>
      <c r="L164" s="45">
        <f t="shared" si="18"/>
        <v>3</v>
      </c>
      <c r="M164" s="103" t="s">
        <v>34</v>
      </c>
      <c r="N164" s="41">
        <v>14</v>
      </c>
      <c r="O164" s="38">
        <f t="shared" si="19"/>
        <v>42</v>
      </c>
      <c r="P164" s="35">
        <f t="shared" si="20"/>
        <v>781</v>
      </c>
      <c r="Q164" s="34">
        <f t="shared" si="21"/>
        <v>937.2</v>
      </c>
      <c r="Y164" s="214"/>
      <c r="Z164" s="214"/>
      <c r="AA164" s="33">
        <v>781</v>
      </c>
    </row>
    <row r="165" spans="1:27" ht="15" customHeight="1" x14ac:dyDescent="0.25">
      <c r="A165" s="59" t="s">
        <v>302</v>
      </c>
      <c r="B165" s="58" t="s">
        <v>745</v>
      </c>
      <c r="C165" s="60">
        <v>1000</v>
      </c>
      <c r="D165" s="60">
        <v>70</v>
      </c>
      <c r="E165" s="57">
        <v>114</v>
      </c>
      <c r="F165" s="55" t="s">
        <v>1041</v>
      </c>
      <c r="G165" s="54" t="s">
        <v>1042</v>
      </c>
      <c r="H165" s="53" t="s">
        <v>0</v>
      </c>
      <c r="I165" s="51" t="s">
        <v>3</v>
      </c>
      <c r="J165" s="49" t="s">
        <v>3</v>
      </c>
      <c r="K165" s="48">
        <v>3</v>
      </c>
      <c r="L165" s="45">
        <f t="shared" si="18"/>
        <v>3</v>
      </c>
      <c r="M165" s="103" t="s">
        <v>34</v>
      </c>
      <c r="N165" s="41">
        <v>14</v>
      </c>
      <c r="O165" s="38">
        <f t="shared" si="19"/>
        <v>42</v>
      </c>
      <c r="P165" s="35">
        <f t="shared" si="20"/>
        <v>805.5</v>
      </c>
      <c r="Q165" s="34">
        <f t="shared" si="21"/>
        <v>966.6</v>
      </c>
      <c r="Y165" s="214"/>
      <c r="Z165" s="214"/>
      <c r="AA165" s="33">
        <v>805.5</v>
      </c>
    </row>
    <row r="166" spans="1:27" ht="15" customHeight="1" x14ac:dyDescent="0.25">
      <c r="A166" s="59" t="s">
        <v>302</v>
      </c>
      <c r="B166" s="58" t="s">
        <v>745</v>
      </c>
      <c r="C166" s="60">
        <v>1000</v>
      </c>
      <c r="D166" s="60">
        <v>70</v>
      </c>
      <c r="E166" s="57">
        <v>133</v>
      </c>
      <c r="F166" s="55" t="s">
        <v>1043</v>
      </c>
      <c r="G166" s="54" t="s">
        <v>1044</v>
      </c>
      <c r="H166" s="53" t="s">
        <v>0</v>
      </c>
      <c r="I166" s="51" t="s">
        <v>3</v>
      </c>
      <c r="J166" s="49" t="s">
        <v>3</v>
      </c>
      <c r="K166" s="48">
        <v>3</v>
      </c>
      <c r="L166" s="45">
        <f t="shared" si="18"/>
        <v>3</v>
      </c>
      <c r="M166" s="103" t="s">
        <v>34</v>
      </c>
      <c r="N166" s="41">
        <v>14</v>
      </c>
      <c r="O166" s="38">
        <f t="shared" si="19"/>
        <v>42</v>
      </c>
      <c r="P166" s="35">
        <f t="shared" si="20"/>
        <v>840.5</v>
      </c>
      <c r="Q166" s="34">
        <f t="shared" si="21"/>
        <v>1008.6</v>
      </c>
      <c r="Y166" s="214"/>
      <c r="Z166" s="214"/>
      <c r="AA166" s="33">
        <v>840.5</v>
      </c>
    </row>
    <row r="167" spans="1:27" ht="15" customHeight="1" x14ac:dyDescent="0.25">
      <c r="A167" s="59" t="s">
        <v>302</v>
      </c>
      <c r="B167" s="58" t="s">
        <v>745</v>
      </c>
      <c r="C167" s="60">
        <v>1000</v>
      </c>
      <c r="D167" s="60">
        <v>70</v>
      </c>
      <c r="E167" s="57">
        <v>140</v>
      </c>
      <c r="F167" s="55" t="s">
        <v>1045</v>
      </c>
      <c r="G167" s="54" t="s">
        <v>1046</v>
      </c>
      <c r="H167" s="53" t="s">
        <v>0</v>
      </c>
      <c r="I167" s="51"/>
      <c r="J167" s="49" t="s">
        <v>3</v>
      </c>
      <c r="K167" s="48">
        <v>3</v>
      </c>
      <c r="L167" s="45">
        <f t="shared" si="18"/>
        <v>3</v>
      </c>
      <c r="M167" s="103" t="s">
        <v>34</v>
      </c>
      <c r="N167" s="41">
        <v>14</v>
      </c>
      <c r="O167" s="38">
        <f t="shared" si="19"/>
        <v>42</v>
      </c>
      <c r="P167" s="35">
        <f t="shared" si="20"/>
        <v>899.5</v>
      </c>
      <c r="Q167" s="34">
        <f t="shared" si="21"/>
        <v>1079.4000000000001</v>
      </c>
      <c r="Y167" s="214"/>
      <c r="Z167" s="214"/>
      <c r="AA167" s="33">
        <v>899.5</v>
      </c>
    </row>
    <row r="168" spans="1:27" ht="15" customHeight="1" x14ac:dyDescent="0.25">
      <c r="A168" s="59" t="s">
        <v>302</v>
      </c>
      <c r="B168" s="58" t="s">
        <v>745</v>
      </c>
      <c r="C168" s="60">
        <v>1000</v>
      </c>
      <c r="D168" s="60">
        <v>70</v>
      </c>
      <c r="E168" s="57">
        <v>159</v>
      </c>
      <c r="F168" s="55" t="s">
        <v>1047</v>
      </c>
      <c r="G168" s="54" t="s">
        <v>1048</v>
      </c>
      <c r="H168" s="53" t="s">
        <v>0</v>
      </c>
      <c r="I168" s="51" t="s">
        <v>3</v>
      </c>
      <c r="J168" s="49" t="s">
        <v>3</v>
      </c>
      <c r="K168" s="48">
        <v>3</v>
      </c>
      <c r="L168" s="45">
        <f t="shared" si="18"/>
        <v>3</v>
      </c>
      <c r="M168" s="103" t="s">
        <v>34</v>
      </c>
      <c r="N168" s="41">
        <v>14</v>
      </c>
      <c r="O168" s="38">
        <f t="shared" si="19"/>
        <v>42</v>
      </c>
      <c r="P168" s="35">
        <f t="shared" si="20"/>
        <v>930.5</v>
      </c>
      <c r="Q168" s="34">
        <f t="shared" si="21"/>
        <v>1116.5999999999999</v>
      </c>
      <c r="Y168" s="214"/>
      <c r="Z168" s="214"/>
      <c r="AA168" s="33">
        <v>930.5</v>
      </c>
    </row>
    <row r="169" spans="1:27" ht="15" customHeight="1" x14ac:dyDescent="0.25">
      <c r="A169" s="59" t="s">
        <v>302</v>
      </c>
      <c r="B169" s="58" t="s">
        <v>745</v>
      </c>
      <c r="C169" s="60">
        <v>1000</v>
      </c>
      <c r="D169" s="60">
        <v>70</v>
      </c>
      <c r="E169" s="57">
        <v>169</v>
      </c>
      <c r="F169" s="55" t="s">
        <v>1049</v>
      </c>
      <c r="G169" s="54" t="s">
        <v>1050</v>
      </c>
      <c r="H169" s="53" t="s">
        <v>0</v>
      </c>
      <c r="I169" s="51" t="s">
        <v>3</v>
      </c>
      <c r="J169" s="49" t="s">
        <v>3</v>
      </c>
      <c r="K169" s="48">
        <v>2</v>
      </c>
      <c r="L169" s="45">
        <f t="shared" si="18"/>
        <v>2</v>
      </c>
      <c r="M169" s="103" t="s">
        <v>34</v>
      </c>
      <c r="N169" s="41">
        <v>20</v>
      </c>
      <c r="O169" s="38">
        <f t="shared" si="19"/>
        <v>40</v>
      </c>
      <c r="P169" s="35">
        <f t="shared" si="20"/>
        <v>971.5</v>
      </c>
      <c r="Q169" s="34">
        <f t="shared" si="21"/>
        <v>1165.8</v>
      </c>
      <c r="Y169" s="214"/>
      <c r="Z169" s="214"/>
      <c r="AA169" s="33">
        <v>971.5</v>
      </c>
    </row>
    <row r="170" spans="1:27" ht="15" customHeight="1" x14ac:dyDescent="0.25">
      <c r="A170" s="59" t="s">
        <v>302</v>
      </c>
      <c r="B170" s="58" t="s">
        <v>745</v>
      </c>
      <c r="C170" s="60">
        <v>1000</v>
      </c>
      <c r="D170" s="60">
        <v>70</v>
      </c>
      <c r="E170" s="57">
        <v>194</v>
      </c>
      <c r="F170" s="55" t="s">
        <v>1051</v>
      </c>
      <c r="G170" s="54" t="s">
        <v>1052</v>
      </c>
      <c r="H170" s="53" t="s">
        <v>0</v>
      </c>
      <c r="I170" s="51"/>
      <c r="J170" s="49" t="s">
        <v>3</v>
      </c>
      <c r="K170" s="48">
        <v>2</v>
      </c>
      <c r="L170" s="45">
        <f t="shared" si="18"/>
        <v>2</v>
      </c>
      <c r="M170" s="103" t="s">
        <v>34</v>
      </c>
      <c r="N170" s="41">
        <v>20</v>
      </c>
      <c r="O170" s="38">
        <f t="shared" si="19"/>
        <v>40</v>
      </c>
      <c r="P170" s="35">
        <f t="shared" si="20"/>
        <v>1056.5</v>
      </c>
      <c r="Q170" s="34">
        <f t="shared" si="21"/>
        <v>1267.8</v>
      </c>
      <c r="Y170" s="214"/>
      <c r="Z170" s="214"/>
      <c r="AA170" s="33">
        <v>1056.5</v>
      </c>
    </row>
    <row r="171" spans="1:27" ht="15" customHeight="1" x14ac:dyDescent="0.25">
      <c r="A171" s="59" t="s">
        <v>302</v>
      </c>
      <c r="B171" s="58" t="s">
        <v>745</v>
      </c>
      <c r="C171" s="60">
        <v>1000</v>
      </c>
      <c r="D171" s="60">
        <v>70</v>
      </c>
      <c r="E171" s="57">
        <v>205</v>
      </c>
      <c r="F171" s="55" t="s">
        <v>1053</v>
      </c>
      <c r="G171" s="54" t="s">
        <v>1054</v>
      </c>
      <c r="H171" s="53" t="s">
        <v>0</v>
      </c>
      <c r="I171" s="51"/>
      <c r="J171" s="49" t="s">
        <v>3</v>
      </c>
      <c r="K171" s="48">
        <v>2</v>
      </c>
      <c r="L171" s="45">
        <f t="shared" si="18"/>
        <v>2</v>
      </c>
      <c r="M171" s="103" t="s">
        <v>34</v>
      </c>
      <c r="N171" s="41">
        <v>20</v>
      </c>
      <c r="O171" s="38">
        <f t="shared" si="19"/>
        <v>40</v>
      </c>
      <c r="P171" s="35">
        <f t="shared" si="20"/>
        <v>1108</v>
      </c>
      <c r="Q171" s="34">
        <f t="shared" si="21"/>
        <v>1329.6</v>
      </c>
      <c r="Y171" s="214"/>
      <c r="Z171" s="214"/>
      <c r="AA171" s="33">
        <v>1108</v>
      </c>
    </row>
    <row r="172" spans="1:27" ht="15" customHeight="1" x14ac:dyDescent="0.25">
      <c r="A172" s="59" t="s">
        <v>302</v>
      </c>
      <c r="B172" s="58" t="s">
        <v>745</v>
      </c>
      <c r="C172" s="60">
        <v>1000</v>
      </c>
      <c r="D172" s="60">
        <v>70</v>
      </c>
      <c r="E172" s="57">
        <v>219</v>
      </c>
      <c r="F172" s="55" t="s">
        <v>1055</v>
      </c>
      <c r="G172" s="54" t="s">
        <v>1056</v>
      </c>
      <c r="H172" s="53" t="s">
        <v>0</v>
      </c>
      <c r="I172" s="51"/>
      <c r="J172" s="49" t="s">
        <v>3</v>
      </c>
      <c r="K172" s="48">
        <v>2</v>
      </c>
      <c r="L172" s="45">
        <f t="shared" si="18"/>
        <v>2</v>
      </c>
      <c r="M172" s="103" t="s">
        <v>34</v>
      </c>
      <c r="N172" s="41">
        <v>20</v>
      </c>
      <c r="O172" s="38">
        <f t="shared" si="19"/>
        <v>40</v>
      </c>
      <c r="P172" s="35">
        <f t="shared" si="20"/>
        <v>1241.5</v>
      </c>
      <c r="Q172" s="34">
        <f t="shared" si="21"/>
        <v>1489.8</v>
      </c>
      <c r="Y172" s="214"/>
      <c r="Z172" s="214"/>
      <c r="AA172" s="33">
        <v>1241.5</v>
      </c>
    </row>
    <row r="173" spans="1:27" ht="15" customHeight="1" x14ac:dyDescent="0.25">
      <c r="A173" s="59" t="s">
        <v>302</v>
      </c>
      <c r="B173" s="58" t="s">
        <v>745</v>
      </c>
      <c r="C173" s="60">
        <v>1000</v>
      </c>
      <c r="D173" s="60">
        <v>70</v>
      </c>
      <c r="E173" s="57">
        <v>245</v>
      </c>
      <c r="F173" s="55" t="s">
        <v>1057</v>
      </c>
      <c r="G173" s="54" t="s">
        <v>1058</v>
      </c>
      <c r="H173" s="53" t="s">
        <v>0</v>
      </c>
      <c r="I173" s="51"/>
      <c r="J173" s="49" t="s">
        <v>3</v>
      </c>
      <c r="K173" s="48">
        <v>2</v>
      </c>
      <c r="L173" s="45">
        <f t="shared" si="18"/>
        <v>2</v>
      </c>
      <c r="M173" s="103" t="s">
        <v>34</v>
      </c>
      <c r="N173" s="41">
        <v>20</v>
      </c>
      <c r="O173" s="38">
        <f t="shared" si="19"/>
        <v>40</v>
      </c>
      <c r="P173" s="35">
        <f t="shared" si="20"/>
        <v>1447</v>
      </c>
      <c r="Q173" s="34">
        <f t="shared" si="21"/>
        <v>1736.4</v>
      </c>
      <c r="Y173" s="214"/>
      <c r="Z173" s="214"/>
      <c r="AA173" s="33">
        <v>1447</v>
      </c>
    </row>
    <row r="174" spans="1:27" ht="15" customHeight="1" x14ac:dyDescent="0.25">
      <c r="A174" s="59" t="s">
        <v>302</v>
      </c>
      <c r="B174" s="58" t="s">
        <v>745</v>
      </c>
      <c r="C174" s="60">
        <v>1000</v>
      </c>
      <c r="D174" s="57">
        <v>80</v>
      </c>
      <c r="E174" s="57">
        <v>21</v>
      </c>
      <c r="F174" s="55" t="s">
        <v>1059</v>
      </c>
      <c r="G174" s="54" t="s">
        <v>1060</v>
      </c>
      <c r="H174" s="53" t="s">
        <v>0</v>
      </c>
      <c r="I174" s="51"/>
      <c r="J174" s="49" t="s">
        <v>3</v>
      </c>
      <c r="K174" s="48">
        <v>4</v>
      </c>
      <c r="L174" s="45">
        <f t="shared" si="18"/>
        <v>4</v>
      </c>
      <c r="M174" s="298" t="s">
        <v>34</v>
      </c>
      <c r="N174" s="41">
        <v>10</v>
      </c>
      <c r="O174" s="38">
        <f t="shared" si="19"/>
        <v>40</v>
      </c>
      <c r="P174" s="299" t="s">
        <v>71</v>
      </c>
      <c r="Q174" s="34"/>
      <c r="Y174" s="214"/>
      <c r="Z174" s="214"/>
      <c r="AA174" s="33">
        <v>498</v>
      </c>
    </row>
    <row r="175" spans="1:27" ht="15" customHeight="1" x14ac:dyDescent="0.25">
      <c r="A175" s="59" t="s">
        <v>302</v>
      </c>
      <c r="B175" s="58" t="s">
        <v>745</v>
      </c>
      <c r="C175" s="60">
        <v>1000</v>
      </c>
      <c r="D175" s="60">
        <v>80</v>
      </c>
      <c r="E175" s="57">
        <v>28</v>
      </c>
      <c r="F175" s="55" t="s">
        <v>1061</v>
      </c>
      <c r="G175" s="54" t="s">
        <v>1062</v>
      </c>
      <c r="H175" s="53" t="s">
        <v>0</v>
      </c>
      <c r="I175" s="51"/>
      <c r="J175" s="49" t="s">
        <v>3</v>
      </c>
      <c r="K175" s="48">
        <v>4</v>
      </c>
      <c r="L175" s="45">
        <f t="shared" si="18"/>
        <v>4</v>
      </c>
      <c r="M175" s="298" t="s">
        <v>34</v>
      </c>
      <c r="N175" s="41">
        <v>10</v>
      </c>
      <c r="O175" s="38">
        <f t="shared" si="19"/>
        <v>40</v>
      </c>
      <c r="P175" s="299" t="s">
        <v>71</v>
      </c>
      <c r="Q175" s="34"/>
      <c r="Y175" s="214"/>
      <c r="Z175" s="214"/>
      <c r="AA175" s="33">
        <v>513</v>
      </c>
    </row>
    <row r="176" spans="1:27" ht="15" customHeight="1" x14ac:dyDescent="0.25">
      <c r="A176" s="59" t="s">
        <v>302</v>
      </c>
      <c r="B176" s="58" t="s">
        <v>745</v>
      </c>
      <c r="C176" s="60">
        <v>1000</v>
      </c>
      <c r="D176" s="60">
        <v>80</v>
      </c>
      <c r="E176" s="57">
        <v>35</v>
      </c>
      <c r="F176" s="55" t="s">
        <v>1063</v>
      </c>
      <c r="G176" s="54" t="s">
        <v>1064</v>
      </c>
      <c r="H176" s="53" t="s">
        <v>0</v>
      </c>
      <c r="I176" s="51"/>
      <c r="J176" s="49" t="s">
        <v>3</v>
      </c>
      <c r="K176" s="48">
        <v>4</v>
      </c>
      <c r="L176" s="45">
        <f t="shared" si="18"/>
        <v>4</v>
      </c>
      <c r="M176" s="103" t="s">
        <v>34</v>
      </c>
      <c r="N176" s="41">
        <v>10</v>
      </c>
      <c r="O176" s="38">
        <f t="shared" si="19"/>
        <v>40</v>
      </c>
      <c r="P176" s="35">
        <f>ROUND(AA176*(1-$Q$12),2)</f>
        <v>577</v>
      </c>
      <c r="Q176" s="34">
        <f>ROUND(P176*1.2,2)</f>
        <v>692.4</v>
      </c>
      <c r="Y176" s="214"/>
      <c r="Z176" s="214"/>
      <c r="AA176" s="33">
        <v>577</v>
      </c>
    </row>
    <row r="177" spans="1:27" ht="15" customHeight="1" x14ac:dyDescent="0.25">
      <c r="A177" s="59" t="s">
        <v>302</v>
      </c>
      <c r="B177" s="58" t="s">
        <v>745</v>
      </c>
      <c r="C177" s="60">
        <v>1000</v>
      </c>
      <c r="D177" s="60">
        <v>80</v>
      </c>
      <c r="E177" s="57">
        <v>42</v>
      </c>
      <c r="F177" s="55" t="s">
        <v>1065</v>
      </c>
      <c r="G177" s="54" t="s">
        <v>1066</v>
      </c>
      <c r="H177" s="53" t="s">
        <v>0</v>
      </c>
      <c r="I177" s="51"/>
      <c r="J177" s="49" t="s">
        <v>3</v>
      </c>
      <c r="K177" s="48">
        <v>4</v>
      </c>
      <c r="L177" s="45">
        <f t="shared" si="18"/>
        <v>4</v>
      </c>
      <c r="M177" s="103" t="s">
        <v>34</v>
      </c>
      <c r="N177" s="41">
        <v>10</v>
      </c>
      <c r="O177" s="38">
        <f t="shared" si="19"/>
        <v>40</v>
      </c>
      <c r="P177" s="35">
        <f>ROUND(AA177*(1-$Q$12),2)</f>
        <v>675.5</v>
      </c>
      <c r="Q177" s="34">
        <f>ROUND(P177*1.2,2)</f>
        <v>810.6</v>
      </c>
      <c r="Y177" s="214"/>
      <c r="Z177" s="214"/>
      <c r="AA177" s="33">
        <v>675.5</v>
      </c>
    </row>
    <row r="178" spans="1:27" ht="15" customHeight="1" x14ac:dyDescent="0.25">
      <c r="A178" s="59" t="s">
        <v>302</v>
      </c>
      <c r="B178" s="58" t="s">
        <v>745</v>
      </c>
      <c r="C178" s="60">
        <v>1000</v>
      </c>
      <c r="D178" s="60">
        <v>80</v>
      </c>
      <c r="E178" s="57">
        <v>45</v>
      </c>
      <c r="F178" s="297" t="s">
        <v>620</v>
      </c>
      <c r="G178" s="54" t="s">
        <v>1067</v>
      </c>
      <c r="H178" s="53" t="s">
        <v>0</v>
      </c>
      <c r="I178" s="51"/>
      <c r="J178" s="49" t="s">
        <v>3</v>
      </c>
      <c r="K178" s="48">
        <v>4</v>
      </c>
      <c r="L178" s="45">
        <f t="shared" si="18"/>
        <v>4</v>
      </c>
      <c r="M178" s="298" t="s">
        <v>34</v>
      </c>
      <c r="N178" s="41">
        <v>10</v>
      </c>
      <c r="O178" s="38">
        <f t="shared" si="19"/>
        <v>40</v>
      </c>
      <c r="P178" s="299" t="s">
        <v>71</v>
      </c>
      <c r="Q178" s="34"/>
      <c r="Y178" s="214"/>
      <c r="Z178" s="214"/>
      <c r="AA178" s="33">
        <v>712</v>
      </c>
    </row>
    <row r="179" spans="1:27" ht="15" customHeight="1" x14ac:dyDescent="0.25">
      <c r="A179" s="59" t="s">
        <v>302</v>
      </c>
      <c r="B179" s="58" t="s">
        <v>745</v>
      </c>
      <c r="C179" s="60">
        <v>1000</v>
      </c>
      <c r="D179" s="60">
        <v>80</v>
      </c>
      <c r="E179" s="57">
        <v>48</v>
      </c>
      <c r="F179" s="55" t="s">
        <v>1068</v>
      </c>
      <c r="G179" s="54" t="s">
        <v>1069</v>
      </c>
      <c r="H179" s="53" t="s">
        <v>0</v>
      </c>
      <c r="I179" s="51"/>
      <c r="J179" s="49" t="s">
        <v>3</v>
      </c>
      <c r="K179" s="48">
        <v>4</v>
      </c>
      <c r="L179" s="45">
        <f t="shared" si="18"/>
        <v>4</v>
      </c>
      <c r="M179" s="103" t="s">
        <v>34</v>
      </c>
      <c r="N179" s="41">
        <v>10</v>
      </c>
      <c r="O179" s="38">
        <f t="shared" si="19"/>
        <v>40</v>
      </c>
      <c r="P179" s="35">
        <f>ROUND(AA179*(1-$Q$12),2)</f>
        <v>750</v>
      </c>
      <c r="Q179" s="34">
        <f>ROUND(P179*1.2,2)</f>
        <v>900</v>
      </c>
      <c r="Y179" s="214"/>
      <c r="Z179" s="214"/>
      <c r="AA179" s="33">
        <v>750</v>
      </c>
    </row>
    <row r="180" spans="1:27" ht="15" customHeight="1" x14ac:dyDescent="0.25">
      <c r="A180" s="59" t="s">
        <v>302</v>
      </c>
      <c r="B180" s="58" t="s">
        <v>745</v>
      </c>
      <c r="C180" s="60">
        <v>1000</v>
      </c>
      <c r="D180" s="60">
        <v>80</v>
      </c>
      <c r="E180" s="57">
        <v>57</v>
      </c>
      <c r="F180" s="55" t="s">
        <v>1070</v>
      </c>
      <c r="G180" s="54" t="s">
        <v>1071</v>
      </c>
      <c r="H180" s="53" t="s">
        <v>0</v>
      </c>
      <c r="I180" s="51" t="s">
        <v>3</v>
      </c>
      <c r="J180" s="49" t="s">
        <v>3</v>
      </c>
      <c r="K180" s="48">
        <v>4</v>
      </c>
      <c r="L180" s="45">
        <f t="shared" si="18"/>
        <v>4</v>
      </c>
      <c r="M180" s="103" t="s">
        <v>34</v>
      </c>
      <c r="N180" s="41">
        <v>10</v>
      </c>
      <c r="O180" s="38">
        <f t="shared" si="19"/>
        <v>40</v>
      </c>
      <c r="P180" s="35">
        <f>ROUND(AA180*(1-$Q$12),2)</f>
        <v>789.5</v>
      </c>
      <c r="Q180" s="34">
        <f>ROUND(P180*1.2,2)</f>
        <v>947.4</v>
      </c>
      <c r="Y180" s="214"/>
      <c r="Z180" s="214"/>
      <c r="AA180" s="33">
        <v>789.5</v>
      </c>
    </row>
    <row r="181" spans="1:27" ht="15" customHeight="1" x14ac:dyDescent="0.25">
      <c r="A181" s="59" t="s">
        <v>302</v>
      </c>
      <c r="B181" s="58" t="s">
        <v>745</v>
      </c>
      <c r="C181" s="60">
        <v>1000</v>
      </c>
      <c r="D181" s="60">
        <v>80</v>
      </c>
      <c r="E181" s="57">
        <v>60</v>
      </c>
      <c r="F181" s="55" t="s">
        <v>1072</v>
      </c>
      <c r="G181" s="54" t="s">
        <v>1073</v>
      </c>
      <c r="H181" s="53" t="s">
        <v>0</v>
      </c>
      <c r="I181" s="51" t="s">
        <v>3</v>
      </c>
      <c r="J181" s="49" t="s">
        <v>3</v>
      </c>
      <c r="K181" s="48">
        <v>4</v>
      </c>
      <c r="L181" s="45">
        <f t="shared" si="18"/>
        <v>4</v>
      </c>
      <c r="M181" s="103" t="s">
        <v>34</v>
      </c>
      <c r="N181" s="41">
        <v>10</v>
      </c>
      <c r="O181" s="38">
        <f t="shared" si="19"/>
        <v>40</v>
      </c>
      <c r="P181" s="35">
        <f>ROUND(AA181*(1-$Q$12),2)</f>
        <v>798.5</v>
      </c>
      <c r="Q181" s="34">
        <f>ROUND(P181*1.2,2)</f>
        <v>958.2</v>
      </c>
      <c r="Y181" s="214"/>
      <c r="Z181" s="214"/>
      <c r="AA181" s="33">
        <v>798.5</v>
      </c>
    </row>
    <row r="182" spans="1:27" ht="15" customHeight="1" x14ac:dyDescent="0.25">
      <c r="A182" s="59" t="s">
        <v>302</v>
      </c>
      <c r="B182" s="58" t="s">
        <v>745</v>
      </c>
      <c r="C182" s="60">
        <v>1000</v>
      </c>
      <c r="D182" s="60">
        <v>80</v>
      </c>
      <c r="E182" s="57">
        <v>70</v>
      </c>
      <c r="F182" s="55" t="s">
        <v>1074</v>
      </c>
      <c r="G182" s="54" t="s">
        <v>1075</v>
      </c>
      <c r="H182" s="53" t="s">
        <v>0</v>
      </c>
      <c r="I182" s="51" t="s">
        <v>3</v>
      </c>
      <c r="J182" s="49" t="s">
        <v>3</v>
      </c>
      <c r="K182" s="48">
        <v>4</v>
      </c>
      <c r="L182" s="45">
        <f t="shared" si="18"/>
        <v>4</v>
      </c>
      <c r="M182" s="103" t="s">
        <v>34</v>
      </c>
      <c r="N182" s="41">
        <v>10</v>
      </c>
      <c r="O182" s="38">
        <f t="shared" si="19"/>
        <v>40</v>
      </c>
      <c r="P182" s="35">
        <f>ROUND(AA182*(1-$Q$12),2)</f>
        <v>823</v>
      </c>
      <c r="Q182" s="34">
        <f>ROUND(P182*1.2,2)</f>
        <v>987.6</v>
      </c>
      <c r="Y182" s="214"/>
      <c r="Z182" s="214"/>
      <c r="AA182" s="33">
        <v>823</v>
      </c>
    </row>
    <row r="183" spans="1:27" ht="15" customHeight="1" x14ac:dyDescent="0.25">
      <c r="A183" s="59" t="s">
        <v>302</v>
      </c>
      <c r="B183" s="58" t="s">
        <v>745</v>
      </c>
      <c r="C183" s="60">
        <v>1000</v>
      </c>
      <c r="D183" s="60">
        <v>80</v>
      </c>
      <c r="E183" s="57">
        <v>76</v>
      </c>
      <c r="F183" s="55" t="s">
        <v>1076</v>
      </c>
      <c r="G183" s="54" t="s">
        <v>1077</v>
      </c>
      <c r="H183" s="53" t="s">
        <v>0</v>
      </c>
      <c r="I183" s="51" t="s">
        <v>3</v>
      </c>
      <c r="J183" s="49" t="s">
        <v>3</v>
      </c>
      <c r="K183" s="48">
        <v>3</v>
      </c>
      <c r="L183" s="45">
        <f t="shared" si="18"/>
        <v>3</v>
      </c>
      <c r="M183" s="103" t="s">
        <v>34</v>
      </c>
      <c r="N183" s="41">
        <v>14</v>
      </c>
      <c r="O183" s="38">
        <f t="shared" si="19"/>
        <v>42</v>
      </c>
      <c r="P183" s="35">
        <f>ROUND(AA183*(1-$Q$12),2)</f>
        <v>843.5</v>
      </c>
      <c r="Q183" s="34">
        <f>ROUND(P183*1.2,2)</f>
        <v>1012.2</v>
      </c>
      <c r="Y183" s="214"/>
      <c r="Z183" s="214"/>
      <c r="AA183" s="33">
        <v>843.5</v>
      </c>
    </row>
    <row r="184" spans="1:27" ht="15" customHeight="1" x14ac:dyDescent="0.25">
      <c r="A184" s="59" t="s">
        <v>302</v>
      </c>
      <c r="B184" s="58" t="s">
        <v>745</v>
      </c>
      <c r="C184" s="60">
        <v>1000</v>
      </c>
      <c r="D184" s="60">
        <v>80</v>
      </c>
      <c r="E184" s="57">
        <v>83</v>
      </c>
      <c r="F184" s="55" t="s">
        <v>1078</v>
      </c>
      <c r="G184" s="54" t="s">
        <v>1079</v>
      </c>
      <c r="H184" s="53" t="s">
        <v>0</v>
      </c>
      <c r="I184" s="51"/>
      <c r="J184" s="49" t="s">
        <v>3</v>
      </c>
      <c r="K184" s="48">
        <v>3</v>
      </c>
      <c r="L184" s="45">
        <f t="shared" si="18"/>
        <v>3</v>
      </c>
      <c r="M184" s="298" t="s">
        <v>34</v>
      </c>
      <c r="N184" s="41">
        <v>14</v>
      </c>
      <c r="O184" s="38">
        <f t="shared" si="19"/>
        <v>42</v>
      </c>
      <c r="P184" s="299" t="s">
        <v>71</v>
      </c>
      <c r="Q184" s="34"/>
      <c r="Y184" s="214"/>
      <c r="Z184" s="214"/>
      <c r="AA184" s="33">
        <v>849</v>
      </c>
    </row>
    <row r="185" spans="1:27" ht="15" customHeight="1" x14ac:dyDescent="0.25">
      <c r="A185" s="59" t="s">
        <v>302</v>
      </c>
      <c r="B185" s="58" t="s">
        <v>745</v>
      </c>
      <c r="C185" s="60">
        <v>1000</v>
      </c>
      <c r="D185" s="60">
        <v>80</v>
      </c>
      <c r="E185" s="57">
        <v>89</v>
      </c>
      <c r="F185" s="55" t="s">
        <v>1080</v>
      </c>
      <c r="G185" s="54" t="s">
        <v>1081</v>
      </c>
      <c r="H185" s="53" t="s">
        <v>0</v>
      </c>
      <c r="I185" s="51" t="s">
        <v>3</v>
      </c>
      <c r="J185" s="49" t="s">
        <v>3</v>
      </c>
      <c r="K185" s="48">
        <v>3</v>
      </c>
      <c r="L185" s="45">
        <f t="shared" si="18"/>
        <v>3</v>
      </c>
      <c r="M185" s="103" t="s">
        <v>34</v>
      </c>
      <c r="N185" s="41">
        <v>14</v>
      </c>
      <c r="O185" s="38">
        <f t="shared" si="19"/>
        <v>42</v>
      </c>
      <c r="P185" s="35">
        <f>ROUND(AA185*(1-$Q$12),2)</f>
        <v>853.5</v>
      </c>
      <c r="Q185" s="34">
        <f>ROUND(P185*1.2,2)</f>
        <v>1024.2</v>
      </c>
      <c r="Y185" s="214"/>
      <c r="Z185" s="214"/>
      <c r="AA185" s="33">
        <v>853.5</v>
      </c>
    </row>
    <row r="186" spans="1:27" ht="15" customHeight="1" x14ac:dyDescent="0.25">
      <c r="A186" s="59" t="s">
        <v>302</v>
      </c>
      <c r="B186" s="58" t="s">
        <v>745</v>
      </c>
      <c r="C186" s="60">
        <v>1000</v>
      </c>
      <c r="D186" s="60">
        <v>80</v>
      </c>
      <c r="E186" s="57">
        <v>102</v>
      </c>
      <c r="F186" s="55" t="s">
        <v>1082</v>
      </c>
      <c r="G186" s="54" t="s">
        <v>1083</v>
      </c>
      <c r="H186" s="53" t="s">
        <v>0</v>
      </c>
      <c r="I186" s="51"/>
      <c r="J186" s="49" t="s">
        <v>3</v>
      </c>
      <c r="K186" s="48">
        <v>3</v>
      </c>
      <c r="L186" s="45">
        <f t="shared" si="18"/>
        <v>3</v>
      </c>
      <c r="M186" s="103" t="s">
        <v>34</v>
      </c>
      <c r="N186" s="41">
        <v>14</v>
      </c>
      <c r="O186" s="38">
        <f t="shared" si="19"/>
        <v>42</v>
      </c>
      <c r="P186" s="35">
        <f>ROUND(AA186*(1-$Q$12),2)</f>
        <v>881</v>
      </c>
      <c r="Q186" s="34">
        <f>ROUND(P186*1.2,2)</f>
        <v>1057.2</v>
      </c>
      <c r="Y186" s="214"/>
      <c r="Z186" s="214"/>
      <c r="AA186" s="33">
        <v>881</v>
      </c>
    </row>
    <row r="187" spans="1:27" ht="15" customHeight="1" x14ac:dyDescent="0.25">
      <c r="A187" s="59" t="s">
        <v>302</v>
      </c>
      <c r="B187" s="58" t="s">
        <v>745</v>
      </c>
      <c r="C187" s="60">
        <v>1000</v>
      </c>
      <c r="D187" s="60">
        <v>80</v>
      </c>
      <c r="E187" s="57">
        <v>108</v>
      </c>
      <c r="F187" s="55" t="s">
        <v>1084</v>
      </c>
      <c r="G187" s="54" t="s">
        <v>1085</v>
      </c>
      <c r="H187" s="53" t="s">
        <v>0</v>
      </c>
      <c r="I187" s="51" t="s">
        <v>3</v>
      </c>
      <c r="J187" s="49" t="s">
        <v>3</v>
      </c>
      <c r="K187" s="48">
        <v>3</v>
      </c>
      <c r="L187" s="45">
        <f t="shared" si="18"/>
        <v>3</v>
      </c>
      <c r="M187" s="103" t="s">
        <v>34</v>
      </c>
      <c r="N187" s="41">
        <v>14</v>
      </c>
      <c r="O187" s="38">
        <f t="shared" si="19"/>
        <v>42</v>
      </c>
      <c r="P187" s="35">
        <f>ROUND(AA187*(1-$Q$12),2)</f>
        <v>890.5</v>
      </c>
      <c r="Q187" s="34">
        <f>ROUND(P187*1.2,2)</f>
        <v>1068.5999999999999</v>
      </c>
      <c r="Y187" s="214"/>
      <c r="Z187" s="214"/>
      <c r="AA187" s="33">
        <v>890.5</v>
      </c>
    </row>
    <row r="188" spans="1:27" ht="15" customHeight="1" x14ac:dyDescent="0.25">
      <c r="A188" s="59" t="s">
        <v>302</v>
      </c>
      <c r="B188" s="58" t="s">
        <v>745</v>
      </c>
      <c r="C188" s="60">
        <v>1000</v>
      </c>
      <c r="D188" s="60">
        <v>80</v>
      </c>
      <c r="E188" s="57">
        <v>114</v>
      </c>
      <c r="F188" s="55" t="s">
        <v>1086</v>
      </c>
      <c r="G188" s="54" t="s">
        <v>1087</v>
      </c>
      <c r="H188" s="53" t="s">
        <v>0</v>
      </c>
      <c r="I188" s="51" t="s">
        <v>3</v>
      </c>
      <c r="J188" s="49" t="s">
        <v>3</v>
      </c>
      <c r="K188" s="48">
        <v>3</v>
      </c>
      <c r="L188" s="45">
        <f t="shared" si="18"/>
        <v>3</v>
      </c>
      <c r="M188" s="103" t="s">
        <v>34</v>
      </c>
      <c r="N188" s="41">
        <v>14</v>
      </c>
      <c r="O188" s="38">
        <f t="shared" si="19"/>
        <v>42</v>
      </c>
      <c r="P188" s="35">
        <f>ROUND(AA188*(1-$Q$12),2)</f>
        <v>918</v>
      </c>
      <c r="Q188" s="34">
        <f>ROUND(P188*1.2,2)</f>
        <v>1101.5999999999999</v>
      </c>
      <c r="Y188" s="214"/>
      <c r="Z188" s="214"/>
      <c r="AA188" s="33">
        <v>918</v>
      </c>
    </row>
    <row r="189" spans="1:27" ht="15" customHeight="1" x14ac:dyDescent="0.25">
      <c r="A189" s="59" t="s">
        <v>302</v>
      </c>
      <c r="B189" s="58" t="s">
        <v>745</v>
      </c>
      <c r="C189" s="60">
        <v>1000</v>
      </c>
      <c r="D189" s="60">
        <v>80</v>
      </c>
      <c r="E189" s="57">
        <v>133</v>
      </c>
      <c r="F189" s="55" t="s">
        <v>1088</v>
      </c>
      <c r="G189" s="54" t="s">
        <v>1089</v>
      </c>
      <c r="H189" s="53" t="s">
        <v>0</v>
      </c>
      <c r="I189" s="51" t="s">
        <v>3</v>
      </c>
      <c r="J189" s="49" t="s">
        <v>3</v>
      </c>
      <c r="K189" s="48">
        <v>3</v>
      </c>
      <c r="L189" s="45">
        <f t="shared" si="18"/>
        <v>3</v>
      </c>
      <c r="M189" s="103" t="s">
        <v>34</v>
      </c>
      <c r="N189" s="41">
        <v>14</v>
      </c>
      <c r="O189" s="38">
        <f t="shared" si="19"/>
        <v>42</v>
      </c>
      <c r="P189" s="35">
        <f>ROUND(AA189*(1-$Q$12),2)</f>
        <v>950</v>
      </c>
      <c r="Q189" s="34">
        <f>ROUND(P189*1.2,2)</f>
        <v>1140</v>
      </c>
      <c r="Y189" s="214"/>
      <c r="Z189" s="214"/>
      <c r="AA189" s="33">
        <v>950</v>
      </c>
    </row>
    <row r="190" spans="1:27" ht="15" customHeight="1" x14ac:dyDescent="0.25">
      <c r="A190" s="59" t="s">
        <v>302</v>
      </c>
      <c r="B190" s="58" t="s">
        <v>745</v>
      </c>
      <c r="C190" s="60">
        <v>1000</v>
      </c>
      <c r="D190" s="60">
        <v>80</v>
      </c>
      <c r="E190" s="57">
        <v>140</v>
      </c>
      <c r="F190" s="55" t="s">
        <v>1090</v>
      </c>
      <c r="G190" s="54" t="s">
        <v>1091</v>
      </c>
      <c r="H190" s="53" t="s">
        <v>0</v>
      </c>
      <c r="I190" s="51"/>
      <c r="J190" s="49" t="s">
        <v>3</v>
      </c>
      <c r="K190" s="48">
        <v>3</v>
      </c>
      <c r="L190" s="45">
        <f t="shared" si="18"/>
        <v>3</v>
      </c>
      <c r="M190" s="298" t="s">
        <v>34</v>
      </c>
      <c r="N190" s="41">
        <v>14</v>
      </c>
      <c r="O190" s="38">
        <f t="shared" si="19"/>
        <v>42</v>
      </c>
      <c r="P190" s="299" t="s">
        <v>71</v>
      </c>
      <c r="Q190" s="34"/>
      <c r="Y190" s="214"/>
      <c r="Z190" s="214"/>
      <c r="AA190" s="33">
        <v>1028.5</v>
      </c>
    </row>
    <row r="191" spans="1:27" ht="15" customHeight="1" x14ac:dyDescent="0.25">
      <c r="A191" s="59" t="s">
        <v>302</v>
      </c>
      <c r="B191" s="58" t="s">
        <v>745</v>
      </c>
      <c r="C191" s="60">
        <v>1000</v>
      </c>
      <c r="D191" s="60">
        <v>80</v>
      </c>
      <c r="E191" s="57">
        <v>159</v>
      </c>
      <c r="F191" s="55" t="s">
        <v>1092</v>
      </c>
      <c r="G191" s="54" t="s">
        <v>1093</v>
      </c>
      <c r="H191" s="53" t="s">
        <v>0</v>
      </c>
      <c r="I191" s="51" t="s">
        <v>3</v>
      </c>
      <c r="J191" s="49" t="s">
        <v>3</v>
      </c>
      <c r="K191" s="48">
        <v>2</v>
      </c>
      <c r="L191" s="45">
        <f t="shared" si="18"/>
        <v>2</v>
      </c>
      <c r="M191" s="103" t="s">
        <v>34</v>
      </c>
      <c r="N191" s="41">
        <v>20</v>
      </c>
      <c r="O191" s="38">
        <f t="shared" si="19"/>
        <v>40</v>
      </c>
      <c r="P191" s="35">
        <f>ROUND(AA191*(1-$Q$12),2)</f>
        <v>1042</v>
      </c>
      <c r="Q191" s="34">
        <f>ROUND(P191*1.2,2)</f>
        <v>1250.4000000000001</v>
      </c>
      <c r="Y191" s="214"/>
      <c r="Z191" s="214"/>
      <c r="AA191" s="33">
        <v>1042</v>
      </c>
    </row>
    <row r="192" spans="1:27" ht="15" customHeight="1" x14ac:dyDescent="0.25">
      <c r="A192" s="59" t="s">
        <v>302</v>
      </c>
      <c r="B192" s="58" t="s">
        <v>745</v>
      </c>
      <c r="C192" s="60">
        <v>1000</v>
      </c>
      <c r="D192" s="60">
        <v>80</v>
      </c>
      <c r="E192" s="57">
        <v>169</v>
      </c>
      <c r="F192" s="55" t="s">
        <v>1094</v>
      </c>
      <c r="G192" s="54" t="s">
        <v>1095</v>
      </c>
      <c r="H192" s="53" t="s">
        <v>0</v>
      </c>
      <c r="I192" s="51" t="s">
        <v>3</v>
      </c>
      <c r="J192" s="49" t="s">
        <v>3</v>
      </c>
      <c r="K192" s="48">
        <v>2</v>
      </c>
      <c r="L192" s="45">
        <f t="shared" si="18"/>
        <v>2</v>
      </c>
      <c r="M192" s="103" t="s">
        <v>34</v>
      </c>
      <c r="N192" s="41">
        <v>20</v>
      </c>
      <c r="O192" s="38">
        <f t="shared" si="19"/>
        <v>40</v>
      </c>
      <c r="P192" s="35">
        <f>ROUND(AA192*(1-$Q$12),2)</f>
        <v>1087</v>
      </c>
      <c r="Q192" s="34">
        <f>ROUND(P192*1.2,2)</f>
        <v>1304.4000000000001</v>
      </c>
      <c r="Y192" s="214"/>
      <c r="Z192" s="214"/>
      <c r="AA192" s="33">
        <v>1087</v>
      </c>
    </row>
    <row r="193" spans="1:27" ht="15" customHeight="1" x14ac:dyDescent="0.25">
      <c r="A193" s="59" t="s">
        <v>302</v>
      </c>
      <c r="B193" s="58" t="s">
        <v>745</v>
      </c>
      <c r="C193" s="60">
        <v>1000</v>
      </c>
      <c r="D193" s="60">
        <v>80</v>
      </c>
      <c r="E193" s="57">
        <v>194</v>
      </c>
      <c r="F193" s="55" t="s">
        <v>1096</v>
      </c>
      <c r="G193" s="54" t="s">
        <v>1097</v>
      </c>
      <c r="H193" s="53" t="s">
        <v>0</v>
      </c>
      <c r="I193" s="51"/>
      <c r="J193" s="49" t="s">
        <v>3</v>
      </c>
      <c r="K193" s="48">
        <v>2</v>
      </c>
      <c r="L193" s="45">
        <f t="shared" si="18"/>
        <v>2</v>
      </c>
      <c r="M193" s="103" t="s">
        <v>34</v>
      </c>
      <c r="N193" s="41">
        <v>20</v>
      </c>
      <c r="O193" s="38">
        <f t="shared" si="19"/>
        <v>40</v>
      </c>
      <c r="P193" s="35">
        <f>ROUND(AA193*(1-$Q$12),2)</f>
        <v>1214</v>
      </c>
      <c r="Q193" s="34">
        <f>ROUND(P193*1.2,2)</f>
        <v>1456.8</v>
      </c>
      <c r="Y193" s="214"/>
      <c r="Z193" s="214"/>
      <c r="AA193" s="33">
        <v>1214</v>
      </c>
    </row>
    <row r="194" spans="1:27" ht="15" customHeight="1" x14ac:dyDescent="0.25">
      <c r="A194" s="59" t="s">
        <v>302</v>
      </c>
      <c r="B194" s="58" t="s">
        <v>745</v>
      </c>
      <c r="C194" s="60">
        <v>1000</v>
      </c>
      <c r="D194" s="60">
        <v>80</v>
      </c>
      <c r="E194" s="57">
        <v>205</v>
      </c>
      <c r="F194" s="55" t="s">
        <v>1098</v>
      </c>
      <c r="G194" s="54" t="s">
        <v>1099</v>
      </c>
      <c r="H194" s="53" t="s">
        <v>0</v>
      </c>
      <c r="I194" s="51"/>
      <c r="J194" s="49" t="s">
        <v>3</v>
      </c>
      <c r="K194" s="48">
        <v>2</v>
      </c>
      <c r="L194" s="45">
        <f t="shared" si="18"/>
        <v>2</v>
      </c>
      <c r="M194" s="298" t="s">
        <v>34</v>
      </c>
      <c r="N194" s="41">
        <v>20</v>
      </c>
      <c r="O194" s="38">
        <f t="shared" si="19"/>
        <v>40</v>
      </c>
      <c r="P194" s="299" t="s">
        <v>71</v>
      </c>
      <c r="Q194" s="34"/>
      <c r="Y194" s="214"/>
      <c r="Z194" s="214"/>
      <c r="AA194" s="33">
        <v>1256.5</v>
      </c>
    </row>
    <row r="195" spans="1:27" ht="15" customHeight="1" x14ac:dyDescent="0.25">
      <c r="A195" s="59" t="s">
        <v>302</v>
      </c>
      <c r="B195" s="58" t="s">
        <v>745</v>
      </c>
      <c r="C195" s="60">
        <v>1000</v>
      </c>
      <c r="D195" s="60">
        <v>80</v>
      </c>
      <c r="E195" s="57">
        <v>219</v>
      </c>
      <c r="F195" s="55" t="s">
        <v>1100</v>
      </c>
      <c r="G195" s="54" t="s">
        <v>1101</v>
      </c>
      <c r="H195" s="53" t="s">
        <v>0</v>
      </c>
      <c r="I195" s="51"/>
      <c r="J195" s="49" t="s">
        <v>3</v>
      </c>
      <c r="K195" s="48">
        <v>2</v>
      </c>
      <c r="L195" s="45">
        <f t="shared" si="18"/>
        <v>2</v>
      </c>
      <c r="M195" s="103" t="s">
        <v>34</v>
      </c>
      <c r="N195" s="41">
        <v>20</v>
      </c>
      <c r="O195" s="38">
        <f t="shared" si="19"/>
        <v>40</v>
      </c>
      <c r="P195" s="35">
        <f>ROUND(AA195*(1-$Q$12),2)</f>
        <v>1315.5</v>
      </c>
      <c r="Q195" s="34">
        <f>ROUND(P195*1.2,2)</f>
        <v>1578.6</v>
      </c>
      <c r="Y195" s="214"/>
      <c r="Z195" s="214"/>
      <c r="AA195" s="33">
        <v>1315.5</v>
      </c>
    </row>
    <row r="196" spans="1:27" ht="15" customHeight="1" x14ac:dyDescent="0.25">
      <c r="A196" s="59" t="s">
        <v>302</v>
      </c>
      <c r="B196" s="58" t="s">
        <v>745</v>
      </c>
      <c r="C196" s="60">
        <v>1000</v>
      </c>
      <c r="D196" s="60">
        <v>80</v>
      </c>
      <c r="E196" s="57">
        <v>245</v>
      </c>
      <c r="F196" s="55" t="s">
        <v>1102</v>
      </c>
      <c r="G196" s="54" t="s">
        <v>1103</v>
      </c>
      <c r="H196" s="53" t="s">
        <v>0</v>
      </c>
      <c r="I196" s="51"/>
      <c r="J196" s="49" t="s">
        <v>3</v>
      </c>
      <c r="K196" s="48">
        <v>2</v>
      </c>
      <c r="L196" s="45">
        <f t="shared" si="18"/>
        <v>2</v>
      </c>
      <c r="M196" s="103" t="s">
        <v>34</v>
      </c>
      <c r="N196" s="41">
        <v>20</v>
      </c>
      <c r="O196" s="38">
        <f t="shared" si="19"/>
        <v>40</v>
      </c>
      <c r="P196" s="35">
        <f>ROUND(AA196*(1-$Q$12),2)</f>
        <v>1524.5</v>
      </c>
      <c r="Q196" s="34">
        <f>ROUND(P196*1.2,2)</f>
        <v>1829.4</v>
      </c>
      <c r="Y196" s="214"/>
      <c r="Z196" s="214"/>
      <c r="AA196" s="33">
        <v>1524.5</v>
      </c>
    </row>
    <row r="197" spans="1:27" ht="15" customHeight="1" x14ac:dyDescent="0.25">
      <c r="A197" s="59" t="s">
        <v>302</v>
      </c>
      <c r="B197" s="58" t="s">
        <v>745</v>
      </c>
      <c r="C197" s="60">
        <v>1000</v>
      </c>
      <c r="D197" s="57">
        <v>90</v>
      </c>
      <c r="E197" s="57">
        <v>35</v>
      </c>
      <c r="F197" s="55" t="s">
        <v>1104</v>
      </c>
      <c r="G197" s="54" t="s">
        <v>1105</v>
      </c>
      <c r="H197" s="53" t="s">
        <v>0</v>
      </c>
      <c r="I197" s="51"/>
      <c r="J197" s="49" t="s">
        <v>3</v>
      </c>
      <c r="K197" s="48">
        <v>4</v>
      </c>
      <c r="L197" s="45">
        <f t="shared" si="18"/>
        <v>4</v>
      </c>
      <c r="M197" s="103" t="s">
        <v>34</v>
      </c>
      <c r="N197" s="41">
        <v>10</v>
      </c>
      <c r="O197" s="38">
        <f t="shared" si="19"/>
        <v>40</v>
      </c>
      <c r="P197" s="35">
        <f>ROUND(AA197*(1-$Q$12),2)</f>
        <v>703.5</v>
      </c>
      <c r="Q197" s="34">
        <f>ROUND(P197*1.2,2)</f>
        <v>844.2</v>
      </c>
      <c r="Y197" s="214"/>
      <c r="Z197" s="214"/>
      <c r="AA197" s="33">
        <v>703.5</v>
      </c>
    </row>
    <row r="198" spans="1:27" ht="15" customHeight="1" x14ac:dyDescent="0.25">
      <c r="A198" s="59" t="s">
        <v>302</v>
      </c>
      <c r="B198" s="58" t="s">
        <v>745</v>
      </c>
      <c r="C198" s="60">
        <v>1000</v>
      </c>
      <c r="D198" s="60">
        <v>90</v>
      </c>
      <c r="E198" s="57">
        <v>42</v>
      </c>
      <c r="F198" s="55" t="s">
        <v>1106</v>
      </c>
      <c r="G198" s="54" t="s">
        <v>1107</v>
      </c>
      <c r="H198" s="53" t="s">
        <v>0</v>
      </c>
      <c r="I198" s="51"/>
      <c r="J198" s="49" t="s">
        <v>3</v>
      </c>
      <c r="K198" s="48">
        <v>4</v>
      </c>
      <c r="L198" s="45">
        <f t="shared" si="18"/>
        <v>4</v>
      </c>
      <c r="M198" s="298" t="s">
        <v>34</v>
      </c>
      <c r="N198" s="41">
        <v>10</v>
      </c>
      <c r="O198" s="38">
        <f t="shared" si="19"/>
        <v>40</v>
      </c>
      <c r="P198" s="299" t="s">
        <v>71</v>
      </c>
      <c r="Q198" s="34"/>
      <c r="Y198" s="214"/>
      <c r="Z198" s="214"/>
      <c r="AA198" s="33">
        <v>733</v>
      </c>
    </row>
    <row r="199" spans="1:27" ht="15" customHeight="1" x14ac:dyDescent="0.25">
      <c r="A199" s="59" t="s">
        <v>302</v>
      </c>
      <c r="B199" s="58" t="s">
        <v>745</v>
      </c>
      <c r="C199" s="60">
        <v>1000</v>
      </c>
      <c r="D199" s="60">
        <v>90</v>
      </c>
      <c r="E199" s="57">
        <v>48</v>
      </c>
      <c r="F199" s="55" t="s">
        <v>1108</v>
      </c>
      <c r="G199" s="54" t="s">
        <v>1109</v>
      </c>
      <c r="H199" s="53" t="s">
        <v>0</v>
      </c>
      <c r="I199" s="51"/>
      <c r="J199" s="49" t="s">
        <v>3</v>
      </c>
      <c r="K199" s="48">
        <v>4</v>
      </c>
      <c r="L199" s="45">
        <f t="shared" si="18"/>
        <v>4</v>
      </c>
      <c r="M199" s="103" t="s">
        <v>34</v>
      </c>
      <c r="N199" s="41">
        <v>10</v>
      </c>
      <c r="O199" s="38">
        <f t="shared" si="19"/>
        <v>40</v>
      </c>
      <c r="P199" s="35">
        <f>ROUND(AA199*(1-$Q$12),2)</f>
        <v>754.5</v>
      </c>
      <c r="Q199" s="34">
        <f>ROUND(P199*1.2,2)</f>
        <v>905.4</v>
      </c>
      <c r="Y199" s="214"/>
      <c r="Z199" s="214"/>
      <c r="AA199" s="33">
        <v>754.5</v>
      </c>
    </row>
    <row r="200" spans="1:27" ht="15" customHeight="1" x14ac:dyDescent="0.25">
      <c r="A200" s="59" t="s">
        <v>302</v>
      </c>
      <c r="B200" s="58" t="s">
        <v>745</v>
      </c>
      <c r="C200" s="60">
        <v>1000</v>
      </c>
      <c r="D200" s="60">
        <v>90</v>
      </c>
      <c r="E200" s="57">
        <v>57</v>
      </c>
      <c r="F200" s="55" t="s">
        <v>1110</v>
      </c>
      <c r="G200" s="54" t="s">
        <v>1111</v>
      </c>
      <c r="H200" s="53" t="s">
        <v>0</v>
      </c>
      <c r="I200" s="51"/>
      <c r="J200" s="49" t="s">
        <v>3</v>
      </c>
      <c r="K200" s="48">
        <v>3</v>
      </c>
      <c r="L200" s="45">
        <f t="shared" si="18"/>
        <v>3</v>
      </c>
      <c r="M200" s="103" t="s">
        <v>34</v>
      </c>
      <c r="N200" s="41">
        <v>14</v>
      </c>
      <c r="O200" s="38">
        <f t="shared" si="19"/>
        <v>42</v>
      </c>
      <c r="P200" s="35">
        <f>ROUND(AA200*(1-$Q$12),2)</f>
        <v>830</v>
      </c>
      <c r="Q200" s="34">
        <f>ROUND(P200*1.2,2)</f>
        <v>996</v>
      </c>
      <c r="Y200" s="214"/>
      <c r="Z200" s="214"/>
      <c r="AA200" s="33">
        <v>830</v>
      </c>
    </row>
    <row r="201" spans="1:27" ht="15" customHeight="1" x14ac:dyDescent="0.25">
      <c r="A201" s="59" t="s">
        <v>302</v>
      </c>
      <c r="B201" s="58" t="s">
        <v>745</v>
      </c>
      <c r="C201" s="60">
        <v>1000</v>
      </c>
      <c r="D201" s="60">
        <v>90</v>
      </c>
      <c r="E201" s="57">
        <v>60</v>
      </c>
      <c r="F201" s="55" t="s">
        <v>1112</v>
      </c>
      <c r="G201" s="54" t="s">
        <v>1113</v>
      </c>
      <c r="H201" s="53" t="s">
        <v>0</v>
      </c>
      <c r="I201" s="51"/>
      <c r="J201" s="49" t="s">
        <v>3</v>
      </c>
      <c r="K201" s="48">
        <v>3</v>
      </c>
      <c r="L201" s="45">
        <f t="shared" ref="L201:L256" si="22">K201</f>
        <v>3</v>
      </c>
      <c r="M201" s="103" t="s">
        <v>34</v>
      </c>
      <c r="N201" s="41">
        <v>14</v>
      </c>
      <c r="O201" s="38">
        <f t="shared" ref="O201:O256" si="23">N201*L201</f>
        <v>42</v>
      </c>
      <c r="P201" s="35">
        <f>ROUND(AA201*(1-$Q$12),2)</f>
        <v>858.5</v>
      </c>
      <c r="Q201" s="34">
        <f>ROUND(P201*1.2,2)</f>
        <v>1030.2</v>
      </c>
      <c r="Y201" s="214"/>
      <c r="Z201" s="214"/>
      <c r="AA201" s="33">
        <v>858.5</v>
      </c>
    </row>
    <row r="202" spans="1:27" ht="15" customHeight="1" x14ac:dyDescent="0.25">
      <c r="A202" s="59" t="s">
        <v>302</v>
      </c>
      <c r="B202" s="58" t="s">
        <v>745</v>
      </c>
      <c r="C202" s="60">
        <v>1000</v>
      </c>
      <c r="D202" s="60">
        <v>90</v>
      </c>
      <c r="E202" s="57">
        <v>64</v>
      </c>
      <c r="F202" s="297" t="s">
        <v>620</v>
      </c>
      <c r="G202" s="54" t="s">
        <v>1114</v>
      </c>
      <c r="H202" s="53" t="s">
        <v>0</v>
      </c>
      <c r="I202" s="51"/>
      <c r="J202" s="49" t="s">
        <v>3</v>
      </c>
      <c r="K202" s="48">
        <v>3</v>
      </c>
      <c r="L202" s="45">
        <f t="shared" si="22"/>
        <v>3</v>
      </c>
      <c r="M202" s="298" t="s">
        <v>34</v>
      </c>
      <c r="N202" s="41">
        <v>14</v>
      </c>
      <c r="O202" s="38">
        <f t="shared" si="23"/>
        <v>42</v>
      </c>
      <c r="P202" s="299" t="s">
        <v>71</v>
      </c>
      <c r="Q202" s="34"/>
      <c r="Y202" s="214"/>
      <c r="Z202" s="214"/>
      <c r="AA202" s="33">
        <v>875</v>
      </c>
    </row>
    <row r="203" spans="1:27" ht="15" customHeight="1" x14ac:dyDescent="0.25">
      <c r="A203" s="59" t="s">
        <v>302</v>
      </c>
      <c r="B203" s="58" t="s">
        <v>745</v>
      </c>
      <c r="C203" s="60">
        <v>1000</v>
      </c>
      <c r="D203" s="60">
        <v>90</v>
      </c>
      <c r="E203" s="57">
        <v>70</v>
      </c>
      <c r="F203" s="55" t="s">
        <v>1115</v>
      </c>
      <c r="G203" s="54" t="s">
        <v>1116</v>
      </c>
      <c r="H203" s="53" t="s">
        <v>0</v>
      </c>
      <c r="I203" s="51"/>
      <c r="J203" s="49" t="s">
        <v>3</v>
      </c>
      <c r="K203" s="48">
        <v>3</v>
      </c>
      <c r="L203" s="45">
        <f t="shared" si="22"/>
        <v>3</v>
      </c>
      <c r="M203" s="103" t="s">
        <v>34</v>
      </c>
      <c r="N203" s="41">
        <v>14</v>
      </c>
      <c r="O203" s="38">
        <f t="shared" si="23"/>
        <v>42</v>
      </c>
      <c r="P203" s="35">
        <f>ROUND(AA203*(1-$Q$12),2)</f>
        <v>891.5</v>
      </c>
      <c r="Q203" s="34">
        <f>ROUND(P203*1.2,2)</f>
        <v>1069.8</v>
      </c>
      <c r="Y203" s="214"/>
      <c r="Z203" s="214"/>
      <c r="AA203" s="33">
        <v>891.5</v>
      </c>
    </row>
    <row r="204" spans="1:27" ht="15" customHeight="1" x14ac:dyDescent="0.25">
      <c r="A204" s="59" t="s">
        <v>302</v>
      </c>
      <c r="B204" s="58" t="s">
        <v>745</v>
      </c>
      <c r="C204" s="60">
        <v>1000</v>
      </c>
      <c r="D204" s="60">
        <v>90</v>
      </c>
      <c r="E204" s="57">
        <v>76</v>
      </c>
      <c r="F204" s="55" t="s">
        <v>1117</v>
      </c>
      <c r="G204" s="54" t="s">
        <v>1118</v>
      </c>
      <c r="H204" s="53" t="s">
        <v>0</v>
      </c>
      <c r="I204" s="51"/>
      <c r="J204" s="49" t="s">
        <v>3</v>
      </c>
      <c r="K204" s="48">
        <v>3</v>
      </c>
      <c r="L204" s="45">
        <f t="shared" si="22"/>
        <v>3</v>
      </c>
      <c r="M204" s="103" t="s">
        <v>34</v>
      </c>
      <c r="N204" s="41">
        <v>14</v>
      </c>
      <c r="O204" s="38">
        <f t="shared" si="23"/>
        <v>42</v>
      </c>
      <c r="P204" s="35">
        <f>ROUND(AA204*(1-$Q$12),2)</f>
        <v>938</v>
      </c>
      <c r="Q204" s="34">
        <f>ROUND(P204*1.2,2)</f>
        <v>1125.5999999999999</v>
      </c>
      <c r="Y204" s="214"/>
      <c r="Z204" s="214"/>
      <c r="AA204" s="33">
        <v>938</v>
      </c>
    </row>
    <row r="205" spans="1:27" ht="15" customHeight="1" x14ac:dyDescent="0.25">
      <c r="A205" s="59" t="s">
        <v>302</v>
      </c>
      <c r="B205" s="58" t="s">
        <v>745</v>
      </c>
      <c r="C205" s="60">
        <v>1000</v>
      </c>
      <c r="D205" s="60">
        <v>90</v>
      </c>
      <c r="E205" s="57">
        <v>83</v>
      </c>
      <c r="F205" s="55" t="s">
        <v>1119</v>
      </c>
      <c r="G205" s="54" t="s">
        <v>1120</v>
      </c>
      <c r="H205" s="53" t="s">
        <v>0</v>
      </c>
      <c r="I205" s="51"/>
      <c r="J205" s="49" t="s">
        <v>3</v>
      </c>
      <c r="K205" s="48">
        <v>3</v>
      </c>
      <c r="L205" s="45">
        <f t="shared" si="22"/>
        <v>3</v>
      </c>
      <c r="M205" s="298" t="s">
        <v>34</v>
      </c>
      <c r="N205" s="41">
        <v>14</v>
      </c>
      <c r="O205" s="38">
        <f t="shared" si="23"/>
        <v>42</v>
      </c>
      <c r="P205" s="299" t="s">
        <v>71</v>
      </c>
      <c r="Q205" s="34"/>
      <c r="Y205" s="214"/>
      <c r="Z205" s="214"/>
      <c r="AA205" s="33">
        <v>986.5</v>
      </c>
    </row>
    <row r="206" spans="1:27" ht="15" customHeight="1" x14ac:dyDescent="0.25">
      <c r="A206" s="59" t="s">
        <v>302</v>
      </c>
      <c r="B206" s="58" t="s">
        <v>745</v>
      </c>
      <c r="C206" s="60">
        <v>1000</v>
      </c>
      <c r="D206" s="60">
        <v>90</v>
      </c>
      <c r="E206" s="57">
        <v>89</v>
      </c>
      <c r="F206" s="55" t="s">
        <v>1121</v>
      </c>
      <c r="G206" s="54" t="s">
        <v>1122</v>
      </c>
      <c r="H206" s="53" t="s">
        <v>0</v>
      </c>
      <c r="I206" s="51"/>
      <c r="J206" s="49" t="s">
        <v>3</v>
      </c>
      <c r="K206" s="48">
        <v>3</v>
      </c>
      <c r="L206" s="45">
        <f t="shared" si="22"/>
        <v>3</v>
      </c>
      <c r="M206" s="103" t="s">
        <v>34</v>
      </c>
      <c r="N206" s="41">
        <v>14</v>
      </c>
      <c r="O206" s="38">
        <f t="shared" si="23"/>
        <v>42</v>
      </c>
      <c r="P206" s="35">
        <f>ROUND(AA206*(1-$Q$12),2)</f>
        <v>1044.5</v>
      </c>
      <c r="Q206" s="34">
        <f>ROUND(P206*1.2,2)</f>
        <v>1253.4000000000001</v>
      </c>
      <c r="Y206" s="214"/>
      <c r="Z206" s="214"/>
      <c r="AA206" s="33">
        <v>1044.5</v>
      </c>
    </row>
    <row r="207" spans="1:27" ht="15" customHeight="1" x14ac:dyDescent="0.25">
      <c r="A207" s="59" t="s">
        <v>302</v>
      </c>
      <c r="B207" s="58" t="s">
        <v>745</v>
      </c>
      <c r="C207" s="60">
        <v>1000</v>
      </c>
      <c r="D207" s="60">
        <v>90</v>
      </c>
      <c r="E207" s="57">
        <v>102</v>
      </c>
      <c r="F207" s="55" t="s">
        <v>1123</v>
      </c>
      <c r="G207" s="54" t="s">
        <v>1124</v>
      </c>
      <c r="H207" s="53" t="s">
        <v>0</v>
      </c>
      <c r="I207" s="51"/>
      <c r="J207" s="49" t="s">
        <v>3</v>
      </c>
      <c r="K207" s="48">
        <v>3</v>
      </c>
      <c r="L207" s="45">
        <f t="shared" si="22"/>
        <v>3</v>
      </c>
      <c r="M207" s="103" t="s">
        <v>34</v>
      </c>
      <c r="N207" s="41">
        <v>14</v>
      </c>
      <c r="O207" s="38">
        <f t="shared" si="23"/>
        <v>42</v>
      </c>
      <c r="P207" s="35">
        <f>ROUND(AA207*(1-$Q$12),2)</f>
        <v>1068</v>
      </c>
      <c r="Q207" s="34">
        <f>ROUND(P207*1.2,2)</f>
        <v>1281.5999999999999</v>
      </c>
      <c r="Y207" s="214"/>
      <c r="Z207" s="214"/>
      <c r="AA207" s="33">
        <v>1068</v>
      </c>
    </row>
    <row r="208" spans="1:27" ht="15" customHeight="1" x14ac:dyDescent="0.25">
      <c r="A208" s="59" t="s">
        <v>302</v>
      </c>
      <c r="B208" s="58" t="s">
        <v>745</v>
      </c>
      <c r="C208" s="60">
        <v>1000</v>
      </c>
      <c r="D208" s="60">
        <v>90</v>
      </c>
      <c r="E208" s="57">
        <v>108</v>
      </c>
      <c r="F208" s="55" t="s">
        <v>1125</v>
      </c>
      <c r="G208" s="54" t="s">
        <v>1126</v>
      </c>
      <c r="H208" s="53" t="s">
        <v>0</v>
      </c>
      <c r="I208" s="51"/>
      <c r="J208" s="49" t="s">
        <v>3</v>
      </c>
      <c r="K208" s="48">
        <v>3</v>
      </c>
      <c r="L208" s="45">
        <f t="shared" si="22"/>
        <v>3</v>
      </c>
      <c r="M208" s="103" t="s">
        <v>34</v>
      </c>
      <c r="N208" s="41">
        <v>14</v>
      </c>
      <c r="O208" s="38">
        <f t="shared" si="23"/>
        <v>42</v>
      </c>
      <c r="P208" s="35">
        <f>ROUND(AA208*(1-$Q$12),2)</f>
        <v>1089</v>
      </c>
      <c r="Q208" s="34">
        <f>ROUND(P208*1.2,2)</f>
        <v>1306.8</v>
      </c>
      <c r="Y208" s="214"/>
      <c r="Z208" s="214"/>
      <c r="AA208" s="33">
        <v>1089</v>
      </c>
    </row>
    <row r="209" spans="1:27" ht="15" customHeight="1" x14ac:dyDescent="0.25">
      <c r="A209" s="59" t="s">
        <v>302</v>
      </c>
      <c r="B209" s="58" t="s">
        <v>745</v>
      </c>
      <c r="C209" s="60">
        <v>1000</v>
      </c>
      <c r="D209" s="60">
        <v>90</v>
      </c>
      <c r="E209" s="57">
        <v>114</v>
      </c>
      <c r="F209" s="55" t="s">
        <v>1127</v>
      </c>
      <c r="G209" s="54" t="s">
        <v>1128</v>
      </c>
      <c r="H209" s="53" t="s">
        <v>0</v>
      </c>
      <c r="I209" s="51"/>
      <c r="J209" s="49" t="s">
        <v>3</v>
      </c>
      <c r="K209" s="48">
        <v>3</v>
      </c>
      <c r="L209" s="45">
        <f t="shared" si="22"/>
        <v>3</v>
      </c>
      <c r="M209" s="103" t="s">
        <v>34</v>
      </c>
      <c r="N209" s="41">
        <v>14</v>
      </c>
      <c r="O209" s="38">
        <f t="shared" si="23"/>
        <v>42</v>
      </c>
      <c r="P209" s="35">
        <f>ROUND(AA209*(1-$Q$12),2)</f>
        <v>1137</v>
      </c>
      <c r="Q209" s="34">
        <f>ROUND(P209*1.2,2)</f>
        <v>1364.4</v>
      </c>
      <c r="Y209" s="214"/>
      <c r="Z209" s="214"/>
      <c r="AA209" s="33">
        <v>1137</v>
      </c>
    </row>
    <row r="210" spans="1:27" ht="15" customHeight="1" x14ac:dyDescent="0.25">
      <c r="A210" s="59" t="s">
        <v>302</v>
      </c>
      <c r="B210" s="58" t="s">
        <v>745</v>
      </c>
      <c r="C210" s="60">
        <v>1000</v>
      </c>
      <c r="D210" s="60">
        <v>90</v>
      </c>
      <c r="E210" s="57">
        <v>133</v>
      </c>
      <c r="F210" s="55" t="s">
        <v>1129</v>
      </c>
      <c r="G210" s="54" t="s">
        <v>1130</v>
      </c>
      <c r="H210" s="53" t="s">
        <v>0</v>
      </c>
      <c r="I210" s="51"/>
      <c r="J210" s="49" t="s">
        <v>3</v>
      </c>
      <c r="K210" s="48">
        <v>2</v>
      </c>
      <c r="L210" s="45">
        <f t="shared" si="22"/>
        <v>2</v>
      </c>
      <c r="M210" s="298" t="s">
        <v>34</v>
      </c>
      <c r="N210" s="41">
        <v>20</v>
      </c>
      <c r="O210" s="38">
        <f t="shared" si="23"/>
        <v>40</v>
      </c>
      <c r="P210" s="299" t="s">
        <v>71</v>
      </c>
      <c r="Q210" s="34"/>
      <c r="Y210" s="214"/>
      <c r="Z210" s="214"/>
      <c r="AA210" s="33">
        <v>1193</v>
      </c>
    </row>
    <row r="211" spans="1:27" ht="15" customHeight="1" x14ac:dyDescent="0.25">
      <c r="A211" s="59" t="s">
        <v>302</v>
      </c>
      <c r="B211" s="58" t="s">
        <v>745</v>
      </c>
      <c r="C211" s="60">
        <v>1000</v>
      </c>
      <c r="D211" s="60">
        <v>90</v>
      </c>
      <c r="E211" s="57">
        <v>140</v>
      </c>
      <c r="F211" s="55" t="s">
        <v>1131</v>
      </c>
      <c r="G211" s="54" t="s">
        <v>1132</v>
      </c>
      <c r="H211" s="53" t="s">
        <v>0</v>
      </c>
      <c r="I211" s="51"/>
      <c r="J211" s="49" t="s">
        <v>3</v>
      </c>
      <c r="K211" s="48">
        <v>2</v>
      </c>
      <c r="L211" s="45">
        <f t="shared" si="22"/>
        <v>2</v>
      </c>
      <c r="M211" s="103" t="s">
        <v>34</v>
      </c>
      <c r="N211" s="41">
        <v>20</v>
      </c>
      <c r="O211" s="38">
        <f t="shared" si="23"/>
        <v>40</v>
      </c>
      <c r="P211" s="35">
        <f>ROUND(AA211*(1-$Q$12),2)</f>
        <v>1241.5</v>
      </c>
      <c r="Q211" s="34">
        <f>ROUND(P211*1.2,2)</f>
        <v>1489.8</v>
      </c>
      <c r="Y211" s="214"/>
      <c r="Z211" s="214"/>
      <c r="AA211" s="33">
        <v>1241.5</v>
      </c>
    </row>
    <row r="212" spans="1:27" ht="15" customHeight="1" x14ac:dyDescent="0.25">
      <c r="A212" s="59" t="s">
        <v>302</v>
      </c>
      <c r="B212" s="58" t="s">
        <v>745</v>
      </c>
      <c r="C212" s="60">
        <v>1000</v>
      </c>
      <c r="D212" s="60">
        <v>90</v>
      </c>
      <c r="E212" s="57">
        <v>159</v>
      </c>
      <c r="F212" s="55" t="s">
        <v>1133</v>
      </c>
      <c r="G212" s="54" t="s">
        <v>1134</v>
      </c>
      <c r="H212" s="53" t="s">
        <v>0</v>
      </c>
      <c r="I212" s="51"/>
      <c r="J212" s="49" t="s">
        <v>3</v>
      </c>
      <c r="K212" s="48">
        <v>2</v>
      </c>
      <c r="L212" s="45">
        <f t="shared" si="22"/>
        <v>2</v>
      </c>
      <c r="M212" s="103" t="s">
        <v>34</v>
      </c>
      <c r="N212" s="41">
        <v>20</v>
      </c>
      <c r="O212" s="38">
        <f t="shared" si="23"/>
        <v>40</v>
      </c>
      <c r="P212" s="35">
        <f>ROUND(AA212*(1-$Q$12),2)</f>
        <v>1287</v>
      </c>
      <c r="Q212" s="34">
        <f>ROUND(P212*1.2,2)</f>
        <v>1544.4</v>
      </c>
      <c r="Y212" s="214"/>
      <c r="Z212" s="214"/>
      <c r="AA212" s="33">
        <v>1287</v>
      </c>
    </row>
    <row r="213" spans="1:27" ht="15" customHeight="1" x14ac:dyDescent="0.25">
      <c r="A213" s="59" t="s">
        <v>302</v>
      </c>
      <c r="B213" s="58" t="s">
        <v>745</v>
      </c>
      <c r="C213" s="60">
        <v>1000</v>
      </c>
      <c r="D213" s="60">
        <v>90</v>
      </c>
      <c r="E213" s="57">
        <v>169</v>
      </c>
      <c r="F213" s="55" t="s">
        <v>1135</v>
      </c>
      <c r="G213" s="54" t="s">
        <v>1136</v>
      </c>
      <c r="H213" s="53" t="s">
        <v>0</v>
      </c>
      <c r="I213" s="51"/>
      <c r="J213" s="49" t="s">
        <v>3</v>
      </c>
      <c r="K213" s="48">
        <v>2</v>
      </c>
      <c r="L213" s="45">
        <f t="shared" si="22"/>
        <v>2</v>
      </c>
      <c r="M213" s="298" t="s">
        <v>34</v>
      </c>
      <c r="N213" s="41">
        <v>20</v>
      </c>
      <c r="O213" s="38">
        <f t="shared" si="23"/>
        <v>40</v>
      </c>
      <c r="P213" s="299" t="s">
        <v>71</v>
      </c>
      <c r="Q213" s="34"/>
      <c r="Y213" s="214"/>
      <c r="Z213" s="214"/>
      <c r="AA213" s="33">
        <v>1330.5</v>
      </c>
    </row>
    <row r="214" spans="1:27" ht="15" customHeight="1" x14ac:dyDescent="0.25">
      <c r="A214" s="59" t="s">
        <v>302</v>
      </c>
      <c r="B214" s="58" t="s">
        <v>745</v>
      </c>
      <c r="C214" s="60">
        <v>1000</v>
      </c>
      <c r="D214" s="60">
        <v>90</v>
      </c>
      <c r="E214" s="57">
        <v>194</v>
      </c>
      <c r="F214" s="55" t="s">
        <v>1137</v>
      </c>
      <c r="G214" s="54" t="s">
        <v>1138</v>
      </c>
      <c r="H214" s="53" t="s">
        <v>0</v>
      </c>
      <c r="I214" s="51"/>
      <c r="J214" s="49" t="s">
        <v>3</v>
      </c>
      <c r="K214" s="48">
        <v>2</v>
      </c>
      <c r="L214" s="45">
        <f t="shared" si="22"/>
        <v>2</v>
      </c>
      <c r="M214" s="298" t="s">
        <v>34</v>
      </c>
      <c r="N214" s="41">
        <v>20</v>
      </c>
      <c r="O214" s="38">
        <f t="shared" si="23"/>
        <v>40</v>
      </c>
      <c r="P214" s="299" t="s">
        <v>71</v>
      </c>
      <c r="Q214" s="34"/>
      <c r="Y214" s="214"/>
      <c r="Z214" s="214"/>
      <c r="AA214" s="33">
        <v>1383.5</v>
      </c>
    </row>
    <row r="215" spans="1:27" ht="15" customHeight="1" x14ac:dyDescent="0.25">
      <c r="A215" s="59" t="s">
        <v>302</v>
      </c>
      <c r="B215" s="58" t="s">
        <v>745</v>
      </c>
      <c r="C215" s="60">
        <v>1000</v>
      </c>
      <c r="D215" s="60">
        <v>90</v>
      </c>
      <c r="E215" s="57">
        <v>205</v>
      </c>
      <c r="F215" s="55" t="s">
        <v>1139</v>
      </c>
      <c r="G215" s="54" t="s">
        <v>1140</v>
      </c>
      <c r="H215" s="53" t="s">
        <v>0</v>
      </c>
      <c r="I215" s="51"/>
      <c r="J215" s="49" t="s">
        <v>3</v>
      </c>
      <c r="K215" s="48">
        <v>2</v>
      </c>
      <c r="L215" s="45">
        <f t="shared" si="22"/>
        <v>2</v>
      </c>
      <c r="M215" s="298" t="s">
        <v>34</v>
      </c>
      <c r="N215" s="41">
        <v>20</v>
      </c>
      <c r="O215" s="38">
        <f t="shared" si="23"/>
        <v>40</v>
      </c>
      <c r="P215" s="299" t="s">
        <v>71</v>
      </c>
      <c r="Q215" s="34"/>
      <c r="Y215" s="214"/>
      <c r="Z215" s="214"/>
      <c r="AA215" s="33">
        <v>1438</v>
      </c>
    </row>
    <row r="216" spans="1:27" ht="15" customHeight="1" x14ac:dyDescent="0.25">
      <c r="A216" s="59" t="s">
        <v>302</v>
      </c>
      <c r="B216" s="58" t="s">
        <v>745</v>
      </c>
      <c r="C216" s="60">
        <v>1000</v>
      </c>
      <c r="D216" s="60">
        <v>90</v>
      </c>
      <c r="E216" s="57">
        <v>219</v>
      </c>
      <c r="F216" s="55" t="s">
        <v>1141</v>
      </c>
      <c r="G216" s="54" t="s">
        <v>1142</v>
      </c>
      <c r="H216" s="53" t="s">
        <v>0</v>
      </c>
      <c r="I216" s="51"/>
      <c r="J216" s="49" t="s">
        <v>3</v>
      </c>
      <c r="K216" s="48">
        <v>2</v>
      </c>
      <c r="L216" s="45">
        <f t="shared" si="22"/>
        <v>2</v>
      </c>
      <c r="M216" s="103" t="s">
        <v>34</v>
      </c>
      <c r="N216" s="41">
        <v>20</v>
      </c>
      <c r="O216" s="38">
        <f t="shared" si="23"/>
        <v>40</v>
      </c>
      <c r="P216" s="35">
        <f>ROUND(AA216*(1-$Q$12),2)</f>
        <v>1513</v>
      </c>
      <c r="Q216" s="34">
        <f>ROUND(P216*1.2,2)</f>
        <v>1815.6</v>
      </c>
      <c r="Y216" s="214"/>
      <c r="Z216" s="214"/>
      <c r="AA216" s="33">
        <v>1513</v>
      </c>
    </row>
    <row r="217" spans="1:27" ht="15" customHeight="1" x14ac:dyDescent="0.25">
      <c r="A217" s="59" t="s">
        <v>302</v>
      </c>
      <c r="B217" s="58" t="s">
        <v>745</v>
      </c>
      <c r="C217" s="60">
        <v>1000</v>
      </c>
      <c r="D217" s="60">
        <v>90</v>
      </c>
      <c r="E217" s="57">
        <v>245</v>
      </c>
      <c r="F217" s="55" t="s">
        <v>1143</v>
      </c>
      <c r="G217" s="54" t="s">
        <v>1144</v>
      </c>
      <c r="H217" s="53" t="s">
        <v>0</v>
      </c>
      <c r="I217" s="51"/>
      <c r="J217" s="49" t="s">
        <v>3</v>
      </c>
      <c r="K217" s="48">
        <v>2</v>
      </c>
      <c r="L217" s="45">
        <f t="shared" si="22"/>
        <v>2</v>
      </c>
      <c r="M217" s="298" t="s">
        <v>34</v>
      </c>
      <c r="N217" s="41">
        <v>20</v>
      </c>
      <c r="O217" s="38">
        <f t="shared" si="23"/>
        <v>40</v>
      </c>
      <c r="P217" s="299" t="s">
        <v>71</v>
      </c>
      <c r="Q217" s="34"/>
      <c r="Y217" s="214"/>
      <c r="Z217" s="214"/>
      <c r="AA217" s="33">
        <v>1601</v>
      </c>
    </row>
    <row r="218" spans="1:27" ht="15" customHeight="1" x14ac:dyDescent="0.25">
      <c r="A218" s="59" t="s">
        <v>302</v>
      </c>
      <c r="B218" s="58" t="s">
        <v>745</v>
      </c>
      <c r="C218" s="60">
        <v>1000</v>
      </c>
      <c r="D218" s="57">
        <v>100</v>
      </c>
      <c r="E218" s="57">
        <v>35</v>
      </c>
      <c r="F218" s="55" t="s">
        <v>1145</v>
      </c>
      <c r="G218" s="54" t="s">
        <v>1146</v>
      </c>
      <c r="H218" s="53" t="s">
        <v>0</v>
      </c>
      <c r="I218" s="51"/>
      <c r="J218" s="49" t="s">
        <v>3</v>
      </c>
      <c r="K218" s="48">
        <v>4</v>
      </c>
      <c r="L218" s="45">
        <f t="shared" si="22"/>
        <v>4</v>
      </c>
      <c r="M218" s="103" t="s">
        <v>34</v>
      </c>
      <c r="N218" s="41">
        <v>10</v>
      </c>
      <c r="O218" s="38">
        <f t="shared" si="23"/>
        <v>40</v>
      </c>
      <c r="P218" s="35">
        <f>ROUND(AA218*(1-$Q$12),2)</f>
        <v>840.5</v>
      </c>
      <c r="Q218" s="34">
        <f>ROUND(P218*1.2,2)</f>
        <v>1008.6</v>
      </c>
      <c r="Y218" s="214"/>
      <c r="Z218" s="214"/>
      <c r="AA218" s="33">
        <v>840.5</v>
      </c>
    </row>
    <row r="219" spans="1:27" ht="15" customHeight="1" x14ac:dyDescent="0.25">
      <c r="A219" s="59" t="s">
        <v>302</v>
      </c>
      <c r="B219" s="58" t="s">
        <v>745</v>
      </c>
      <c r="C219" s="60">
        <v>1000</v>
      </c>
      <c r="D219" s="60">
        <v>100</v>
      </c>
      <c r="E219" s="57">
        <v>42</v>
      </c>
      <c r="F219" s="55" t="s">
        <v>1147</v>
      </c>
      <c r="G219" s="54" t="s">
        <v>1148</v>
      </c>
      <c r="H219" s="53" t="s">
        <v>0</v>
      </c>
      <c r="I219" s="51"/>
      <c r="J219" s="49" t="s">
        <v>3</v>
      </c>
      <c r="K219" s="48">
        <v>3</v>
      </c>
      <c r="L219" s="45">
        <f t="shared" si="22"/>
        <v>3</v>
      </c>
      <c r="M219" s="298" t="s">
        <v>34</v>
      </c>
      <c r="N219" s="41">
        <v>14</v>
      </c>
      <c r="O219" s="38">
        <f t="shared" si="23"/>
        <v>42</v>
      </c>
      <c r="P219" s="299" t="s">
        <v>71</v>
      </c>
      <c r="Q219" s="34"/>
      <c r="Y219" s="214"/>
      <c r="Z219" s="214"/>
      <c r="AA219" s="33">
        <v>874.5</v>
      </c>
    </row>
    <row r="220" spans="1:27" ht="15" customHeight="1" x14ac:dyDescent="0.25">
      <c r="A220" s="59" t="s">
        <v>302</v>
      </c>
      <c r="B220" s="58" t="s">
        <v>745</v>
      </c>
      <c r="C220" s="60">
        <v>1000</v>
      </c>
      <c r="D220" s="60">
        <v>100</v>
      </c>
      <c r="E220" s="57">
        <v>45</v>
      </c>
      <c r="F220" s="297" t="s">
        <v>620</v>
      </c>
      <c r="G220" s="54" t="s">
        <v>1149</v>
      </c>
      <c r="H220" s="53" t="s">
        <v>0</v>
      </c>
      <c r="I220" s="51"/>
      <c r="J220" s="49" t="s">
        <v>3</v>
      </c>
      <c r="K220" s="48">
        <v>3</v>
      </c>
      <c r="L220" s="45">
        <f t="shared" si="22"/>
        <v>3</v>
      </c>
      <c r="M220" s="298" t="s">
        <v>34</v>
      </c>
      <c r="N220" s="41">
        <v>14</v>
      </c>
      <c r="O220" s="38">
        <f t="shared" si="23"/>
        <v>42</v>
      </c>
      <c r="P220" s="299" t="s">
        <v>71</v>
      </c>
      <c r="Q220" s="34"/>
      <c r="Y220" s="214"/>
      <c r="Z220" s="214"/>
      <c r="AA220" s="33">
        <v>892.5</v>
      </c>
    </row>
    <row r="221" spans="1:27" ht="15" customHeight="1" x14ac:dyDescent="0.25">
      <c r="A221" s="59" t="s">
        <v>302</v>
      </c>
      <c r="B221" s="58" t="s">
        <v>745</v>
      </c>
      <c r="C221" s="60">
        <v>1000</v>
      </c>
      <c r="D221" s="60">
        <v>100</v>
      </c>
      <c r="E221" s="57">
        <v>48</v>
      </c>
      <c r="F221" s="55" t="s">
        <v>1150</v>
      </c>
      <c r="G221" s="54" t="s">
        <v>1151</v>
      </c>
      <c r="H221" s="53" t="s">
        <v>0</v>
      </c>
      <c r="I221" s="51"/>
      <c r="J221" s="49" t="s">
        <v>3</v>
      </c>
      <c r="K221" s="48">
        <v>3</v>
      </c>
      <c r="L221" s="45">
        <f t="shared" si="22"/>
        <v>3</v>
      </c>
      <c r="M221" s="103" t="s">
        <v>34</v>
      </c>
      <c r="N221" s="41">
        <v>14</v>
      </c>
      <c r="O221" s="38">
        <f t="shared" si="23"/>
        <v>42</v>
      </c>
      <c r="P221" s="35">
        <f>ROUND(AA221*(1-$Q$12),2)</f>
        <v>911.5</v>
      </c>
      <c r="Q221" s="34">
        <f>ROUND(P221*1.2,2)</f>
        <v>1093.8</v>
      </c>
      <c r="Y221" s="214"/>
      <c r="Z221" s="214"/>
      <c r="AA221" s="33">
        <v>911.5</v>
      </c>
    </row>
    <row r="222" spans="1:27" ht="15" customHeight="1" x14ac:dyDescent="0.25">
      <c r="A222" s="59" t="s">
        <v>302</v>
      </c>
      <c r="B222" s="58" t="s">
        <v>745</v>
      </c>
      <c r="C222" s="60">
        <v>1000</v>
      </c>
      <c r="D222" s="60">
        <v>100</v>
      </c>
      <c r="E222" s="57">
        <v>57</v>
      </c>
      <c r="F222" s="55" t="s">
        <v>1152</v>
      </c>
      <c r="G222" s="54" t="s">
        <v>1153</v>
      </c>
      <c r="H222" s="53" t="s">
        <v>0</v>
      </c>
      <c r="I222" s="51"/>
      <c r="J222" s="49" t="s">
        <v>3</v>
      </c>
      <c r="K222" s="48">
        <v>3</v>
      </c>
      <c r="L222" s="45">
        <f t="shared" si="22"/>
        <v>3</v>
      </c>
      <c r="M222" s="103" t="s">
        <v>34</v>
      </c>
      <c r="N222" s="41">
        <v>14</v>
      </c>
      <c r="O222" s="38">
        <f t="shared" si="23"/>
        <v>42</v>
      </c>
      <c r="P222" s="35">
        <f>ROUND(AA222*(1-$Q$12),2)</f>
        <v>983</v>
      </c>
      <c r="Q222" s="34">
        <f>ROUND(P222*1.2,2)</f>
        <v>1179.5999999999999</v>
      </c>
      <c r="Y222" s="214"/>
      <c r="Z222" s="214"/>
      <c r="AA222" s="33">
        <v>983</v>
      </c>
    </row>
    <row r="223" spans="1:27" ht="15" customHeight="1" x14ac:dyDescent="0.25">
      <c r="A223" s="59" t="s">
        <v>302</v>
      </c>
      <c r="B223" s="58" t="s">
        <v>745</v>
      </c>
      <c r="C223" s="60">
        <v>1000</v>
      </c>
      <c r="D223" s="60">
        <v>100</v>
      </c>
      <c r="E223" s="57">
        <v>60</v>
      </c>
      <c r="F223" s="55" t="s">
        <v>1154</v>
      </c>
      <c r="G223" s="54" t="s">
        <v>1155</v>
      </c>
      <c r="H223" s="53" t="s">
        <v>0</v>
      </c>
      <c r="I223" s="51"/>
      <c r="J223" s="49" t="s">
        <v>3</v>
      </c>
      <c r="K223" s="48">
        <v>3</v>
      </c>
      <c r="L223" s="45">
        <f t="shared" si="22"/>
        <v>3</v>
      </c>
      <c r="M223" s="103" t="s">
        <v>34</v>
      </c>
      <c r="N223" s="41">
        <v>14</v>
      </c>
      <c r="O223" s="38">
        <f t="shared" si="23"/>
        <v>42</v>
      </c>
      <c r="P223" s="35">
        <f>ROUND(AA223*(1-$Q$12),2)</f>
        <v>1038</v>
      </c>
      <c r="Q223" s="34">
        <f>ROUND(P223*1.2,2)</f>
        <v>1245.5999999999999</v>
      </c>
      <c r="Y223" s="214"/>
      <c r="Z223" s="214"/>
      <c r="AA223" s="33">
        <v>1038</v>
      </c>
    </row>
    <row r="224" spans="1:27" ht="15" customHeight="1" x14ac:dyDescent="0.25">
      <c r="A224" s="59" t="s">
        <v>302</v>
      </c>
      <c r="B224" s="58" t="s">
        <v>745</v>
      </c>
      <c r="C224" s="60">
        <v>1000</v>
      </c>
      <c r="D224" s="60">
        <v>100</v>
      </c>
      <c r="E224" s="57">
        <v>70</v>
      </c>
      <c r="F224" s="55" t="s">
        <v>1156</v>
      </c>
      <c r="G224" s="54" t="s">
        <v>1157</v>
      </c>
      <c r="H224" s="53" t="s">
        <v>0</v>
      </c>
      <c r="I224" s="51"/>
      <c r="J224" s="49" t="s">
        <v>3</v>
      </c>
      <c r="K224" s="48">
        <v>3</v>
      </c>
      <c r="L224" s="45">
        <f t="shared" si="22"/>
        <v>3</v>
      </c>
      <c r="M224" s="103" t="s">
        <v>34</v>
      </c>
      <c r="N224" s="41">
        <v>14</v>
      </c>
      <c r="O224" s="38">
        <f t="shared" si="23"/>
        <v>42</v>
      </c>
      <c r="P224" s="35">
        <f>ROUND(AA224*(1-$Q$12),2)</f>
        <v>1085</v>
      </c>
      <c r="Q224" s="34">
        <f>ROUND(P224*1.2,2)</f>
        <v>1302</v>
      </c>
      <c r="Y224" s="214"/>
      <c r="Z224" s="214"/>
      <c r="AA224" s="33">
        <v>1085</v>
      </c>
    </row>
    <row r="225" spans="1:27" ht="15" customHeight="1" x14ac:dyDescent="0.25">
      <c r="A225" s="59" t="s">
        <v>302</v>
      </c>
      <c r="B225" s="58" t="s">
        <v>745</v>
      </c>
      <c r="C225" s="60">
        <v>1000</v>
      </c>
      <c r="D225" s="60">
        <v>100</v>
      </c>
      <c r="E225" s="57">
        <v>76</v>
      </c>
      <c r="F225" s="55" t="s">
        <v>1158</v>
      </c>
      <c r="G225" s="54" t="s">
        <v>1159</v>
      </c>
      <c r="H225" s="53" t="s">
        <v>0</v>
      </c>
      <c r="I225" s="51"/>
      <c r="J225" s="49" t="s">
        <v>3</v>
      </c>
      <c r="K225" s="48">
        <v>3</v>
      </c>
      <c r="L225" s="45">
        <f t="shared" si="22"/>
        <v>3</v>
      </c>
      <c r="M225" s="103" t="s">
        <v>34</v>
      </c>
      <c r="N225" s="41">
        <v>14</v>
      </c>
      <c r="O225" s="38">
        <f t="shared" si="23"/>
        <v>42</v>
      </c>
      <c r="P225" s="35">
        <f>ROUND(AA225*(1-$Q$12),2)</f>
        <v>1114</v>
      </c>
      <c r="Q225" s="34">
        <f>ROUND(P225*1.2,2)</f>
        <v>1336.8</v>
      </c>
      <c r="Y225" s="214"/>
      <c r="Z225" s="214"/>
      <c r="AA225" s="33">
        <v>1114</v>
      </c>
    </row>
    <row r="226" spans="1:27" ht="15" customHeight="1" x14ac:dyDescent="0.25">
      <c r="A226" s="59" t="s">
        <v>302</v>
      </c>
      <c r="B226" s="58" t="s">
        <v>745</v>
      </c>
      <c r="C226" s="60">
        <v>1000</v>
      </c>
      <c r="D226" s="60">
        <v>100</v>
      </c>
      <c r="E226" s="57">
        <v>83</v>
      </c>
      <c r="F226" s="55" t="s">
        <v>1160</v>
      </c>
      <c r="G226" s="54" t="s">
        <v>1161</v>
      </c>
      <c r="H226" s="53" t="s">
        <v>0</v>
      </c>
      <c r="I226" s="51"/>
      <c r="J226" s="49" t="s">
        <v>3</v>
      </c>
      <c r="K226" s="48">
        <v>3</v>
      </c>
      <c r="L226" s="45">
        <f t="shared" si="22"/>
        <v>3</v>
      </c>
      <c r="M226" s="298" t="s">
        <v>34</v>
      </c>
      <c r="N226" s="41">
        <v>14</v>
      </c>
      <c r="O226" s="38">
        <f t="shared" si="23"/>
        <v>42</v>
      </c>
      <c r="P226" s="299" t="s">
        <v>71</v>
      </c>
      <c r="Q226" s="34"/>
      <c r="Y226" s="214"/>
      <c r="Z226" s="214"/>
      <c r="AA226" s="33">
        <v>1133.5</v>
      </c>
    </row>
    <row r="227" spans="1:27" ht="15" customHeight="1" x14ac:dyDescent="0.25">
      <c r="A227" s="59" t="s">
        <v>302</v>
      </c>
      <c r="B227" s="58" t="s">
        <v>745</v>
      </c>
      <c r="C227" s="60">
        <v>1000</v>
      </c>
      <c r="D227" s="60">
        <v>100</v>
      </c>
      <c r="E227" s="57">
        <v>89</v>
      </c>
      <c r="F227" s="55" t="s">
        <v>1162</v>
      </c>
      <c r="G227" s="54" t="s">
        <v>1163</v>
      </c>
      <c r="H227" s="53" t="s">
        <v>0</v>
      </c>
      <c r="I227" s="51"/>
      <c r="J227" s="49" t="s">
        <v>3</v>
      </c>
      <c r="K227" s="48">
        <v>3</v>
      </c>
      <c r="L227" s="45">
        <f t="shared" si="22"/>
        <v>3</v>
      </c>
      <c r="M227" s="103" t="s">
        <v>34</v>
      </c>
      <c r="N227" s="41">
        <v>14</v>
      </c>
      <c r="O227" s="38">
        <f t="shared" si="23"/>
        <v>42</v>
      </c>
      <c r="P227" s="35">
        <f>ROUND(AA227*(1-$Q$12),2)</f>
        <v>1152</v>
      </c>
      <c r="Q227" s="34">
        <f>ROUND(P227*1.2,2)</f>
        <v>1382.4</v>
      </c>
      <c r="Y227" s="214"/>
      <c r="Z227" s="214"/>
      <c r="AA227" s="33">
        <v>1152</v>
      </c>
    </row>
    <row r="228" spans="1:27" ht="15" customHeight="1" x14ac:dyDescent="0.25">
      <c r="A228" s="59" t="s">
        <v>302</v>
      </c>
      <c r="B228" s="58" t="s">
        <v>745</v>
      </c>
      <c r="C228" s="60">
        <v>1000</v>
      </c>
      <c r="D228" s="60">
        <v>100</v>
      </c>
      <c r="E228" s="57">
        <v>102</v>
      </c>
      <c r="F228" s="55" t="s">
        <v>1164</v>
      </c>
      <c r="G228" s="54" t="s">
        <v>1165</v>
      </c>
      <c r="H228" s="53" t="s">
        <v>0</v>
      </c>
      <c r="I228" s="51"/>
      <c r="J228" s="49" t="s">
        <v>3</v>
      </c>
      <c r="K228" s="48">
        <v>3</v>
      </c>
      <c r="L228" s="45">
        <f t="shared" si="22"/>
        <v>3</v>
      </c>
      <c r="M228" s="103" t="s">
        <v>34</v>
      </c>
      <c r="N228" s="41">
        <v>14</v>
      </c>
      <c r="O228" s="38">
        <f t="shared" si="23"/>
        <v>42</v>
      </c>
      <c r="P228" s="35">
        <f>ROUND(AA228*(1-$Q$12),2)</f>
        <v>1163</v>
      </c>
      <c r="Q228" s="34">
        <f>ROUND(P228*1.2,2)</f>
        <v>1395.6</v>
      </c>
      <c r="Y228" s="214"/>
      <c r="Z228" s="214"/>
      <c r="AA228" s="33">
        <v>1163</v>
      </c>
    </row>
    <row r="229" spans="1:27" ht="15" customHeight="1" x14ac:dyDescent="0.25">
      <c r="A229" s="59" t="s">
        <v>302</v>
      </c>
      <c r="B229" s="58" t="s">
        <v>745</v>
      </c>
      <c r="C229" s="60">
        <v>1000</v>
      </c>
      <c r="D229" s="60">
        <v>100</v>
      </c>
      <c r="E229" s="57">
        <v>108</v>
      </c>
      <c r="F229" s="55" t="s">
        <v>1166</v>
      </c>
      <c r="G229" s="54" t="s">
        <v>1167</v>
      </c>
      <c r="H229" s="53" t="s">
        <v>0</v>
      </c>
      <c r="I229" s="51"/>
      <c r="J229" s="49" t="s">
        <v>3</v>
      </c>
      <c r="K229" s="48">
        <v>2</v>
      </c>
      <c r="L229" s="45">
        <f t="shared" si="22"/>
        <v>2</v>
      </c>
      <c r="M229" s="103" t="s">
        <v>34</v>
      </c>
      <c r="N229" s="41">
        <v>20</v>
      </c>
      <c r="O229" s="38">
        <f t="shared" si="23"/>
        <v>40</v>
      </c>
      <c r="P229" s="35">
        <f>ROUND(AA229*(1-$Q$12),2)</f>
        <v>1178</v>
      </c>
      <c r="Q229" s="34">
        <f>ROUND(P229*1.2,2)</f>
        <v>1413.6</v>
      </c>
      <c r="Y229" s="214"/>
      <c r="Z229" s="214"/>
      <c r="AA229" s="33">
        <v>1178</v>
      </c>
    </row>
    <row r="230" spans="1:27" ht="15" customHeight="1" x14ac:dyDescent="0.25">
      <c r="A230" s="59" t="s">
        <v>302</v>
      </c>
      <c r="B230" s="58" t="s">
        <v>745</v>
      </c>
      <c r="C230" s="60">
        <v>1000</v>
      </c>
      <c r="D230" s="60">
        <v>100</v>
      </c>
      <c r="E230" s="57">
        <v>114</v>
      </c>
      <c r="F230" s="55" t="s">
        <v>1168</v>
      </c>
      <c r="G230" s="54" t="s">
        <v>1169</v>
      </c>
      <c r="H230" s="53" t="s">
        <v>0</v>
      </c>
      <c r="I230" s="51"/>
      <c r="J230" s="49" t="s">
        <v>3</v>
      </c>
      <c r="K230" s="48">
        <v>2</v>
      </c>
      <c r="L230" s="45">
        <f t="shared" si="22"/>
        <v>2</v>
      </c>
      <c r="M230" s="103" t="s">
        <v>34</v>
      </c>
      <c r="N230" s="41">
        <v>20</v>
      </c>
      <c r="O230" s="38">
        <f t="shared" si="23"/>
        <v>40</v>
      </c>
      <c r="P230" s="35">
        <f>ROUND(AA230*(1-$Q$12),2)</f>
        <v>1235.5</v>
      </c>
      <c r="Q230" s="34">
        <f>ROUND(P230*1.2,2)</f>
        <v>1482.6</v>
      </c>
      <c r="Y230" s="214"/>
      <c r="Z230" s="214"/>
      <c r="AA230" s="33">
        <v>1235.5</v>
      </c>
    </row>
    <row r="231" spans="1:27" ht="15" customHeight="1" x14ac:dyDescent="0.25">
      <c r="A231" s="59" t="s">
        <v>302</v>
      </c>
      <c r="B231" s="58" t="s">
        <v>745</v>
      </c>
      <c r="C231" s="60">
        <v>1000</v>
      </c>
      <c r="D231" s="60">
        <v>100</v>
      </c>
      <c r="E231" s="57">
        <v>133</v>
      </c>
      <c r="F231" s="55" t="s">
        <v>1170</v>
      </c>
      <c r="G231" s="54" t="s">
        <v>1171</v>
      </c>
      <c r="H231" s="53" t="s">
        <v>0</v>
      </c>
      <c r="I231" s="51"/>
      <c r="J231" s="49" t="s">
        <v>3</v>
      </c>
      <c r="K231" s="48">
        <v>2</v>
      </c>
      <c r="L231" s="45">
        <f t="shared" si="22"/>
        <v>2</v>
      </c>
      <c r="M231" s="298" t="s">
        <v>34</v>
      </c>
      <c r="N231" s="41">
        <v>20</v>
      </c>
      <c r="O231" s="38">
        <f t="shared" si="23"/>
        <v>40</v>
      </c>
      <c r="P231" s="299" t="s">
        <v>71</v>
      </c>
      <c r="Q231" s="34"/>
      <c r="Y231" s="214"/>
      <c r="Z231" s="214"/>
      <c r="AA231" s="33">
        <v>1285</v>
      </c>
    </row>
    <row r="232" spans="1:27" ht="15" customHeight="1" x14ac:dyDescent="0.25">
      <c r="A232" s="59" t="s">
        <v>302</v>
      </c>
      <c r="B232" s="58" t="s">
        <v>745</v>
      </c>
      <c r="C232" s="60">
        <v>1000</v>
      </c>
      <c r="D232" s="60">
        <v>100</v>
      </c>
      <c r="E232" s="57">
        <v>140</v>
      </c>
      <c r="F232" s="55" t="s">
        <v>1172</v>
      </c>
      <c r="G232" s="54" t="s">
        <v>1173</v>
      </c>
      <c r="H232" s="53" t="s">
        <v>0</v>
      </c>
      <c r="I232" s="51"/>
      <c r="J232" s="49" t="s">
        <v>3</v>
      </c>
      <c r="K232" s="48">
        <v>2</v>
      </c>
      <c r="L232" s="45">
        <f t="shared" si="22"/>
        <v>2</v>
      </c>
      <c r="M232" s="103" t="s">
        <v>34</v>
      </c>
      <c r="N232" s="41">
        <v>20</v>
      </c>
      <c r="O232" s="38">
        <f t="shared" si="23"/>
        <v>40</v>
      </c>
      <c r="P232" s="35">
        <f>ROUND(AA232*(1-$Q$12),2)</f>
        <v>1320.5</v>
      </c>
      <c r="Q232" s="34">
        <f>ROUND(P232*1.2,2)</f>
        <v>1584.6</v>
      </c>
      <c r="Y232" s="214"/>
      <c r="Z232" s="214"/>
      <c r="AA232" s="33">
        <v>1320.5</v>
      </c>
    </row>
    <row r="233" spans="1:27" ht="15" customHeight="1" x14ac:dyDescent="0.25">
      <c r="A233" s="59" t="s">
        <v>302</v>
      </c>
      <c r="B233" s="58" t="s">
        <v>745</v>
      </c>
      <c r="C233" s="60">
        <v>1000</v>
      </c>
      <c r="D233" s="60">
        <v>100</v>
      </c>
      <c r="E233" s="57">
        <v>159</v>
      </c>
      <c r="F233" s="55" t="s">
        <v>1174</v>
      </c>
      <c r="G233" s="54" t="s">
        <v>1175</v>
      </c>
      <c r="H233" s="53" t="s">
        <v>0</v>
      </c>
      <c r="I233" s="51"/>
      <c r="J233" s="49" t="s">
        <v>3</v>
      </c>
      <c r="K233" s="48">
        <v>2</v>
      </c>
      <c r="L233" s="45">
        <f t="shared" si="22"/>
        <v>2</v>
      </c>
      <c r="M233" s="103" t="s">
        <v>34</v>
      </c>
      <c r="N233" s="41">
        <v>20</v>
      </c>
      <c r="O233" s="38">
        <f t="shared" si="23"/>
        <v>40</v>
      </c>
      <c r="P233" s="35">
        <f>ROUND(AA233*(1-$Q$12),2)</f>
        <v>1394</v>
      </c>
      <c r="Q233" s="34">
        <f>ROUND(P233*1.2,2)</f>
        <v>1672.8</v>
      </c>
      <c r="Y233" s="214"/>
      <c r="Z233" s="214"/>
      <c r="AA233" s="33">
        <v>1394</v>
      </c>
    </row>
    <row r="234" spans="1:27" ht="15" customHeight="1" x14ac:dyDescent="0.25">
      <c r="A234" s="59" t="s">
        <v>302</v>
      </c>
      <c r="B234" s="58" t="s">
        <v>745</v>
      </c>
      <c r="C234" s="60">
        <v>1000</v>
      </c>
      <c r="D234" s="60">
        <v>100</v>
      </c>
      <c r="E234" s="57">
        <v>169</v>
      </c>
      <c r="F234" s="55" t="s">
        <v>1176</v>
      </c>
      <c r="G234" s="54" t="s">
        <v>1177</v>
      </c>
      <c r="H234" s="53" t="s">
        <v>0</v>
      </c>
      <c r="I234" s="51"/>
      <c r="J234" s="49" t="s">
        <v>3</v>
      </c>
      <c r="K234" s="48">
        <v>2</v>
      </c>
      <c r="L234" s="45">
        <f t="shared" si="22"/>
        <v>2</v>
      </c>
      <c r="M234" s="103" t="s">
        <v>34</v>
      </c>
      <c r="N234" s="41">
        <v>20</v>
      </c>
      <c r="O234" s="38">
        <f t="shared" si="23"/>
        <v>40</v>
      </c>
      <c r="P234" s="35">
        <f>ROUND(AA234*(1-$Q$12),2)</f>
        <v>1461</v>
      </c>
      <c r="Q234" s="34">
        <f>ROUND(P234*1.2,2)</f>
        <v>1753.2</v>
      </c>
      <c r="Y234" s="214"/>
      <c r="Z234" s="214"/>
      <c r="AA234" s="33">
        <v>1461</v>
      </c>
    </row>
    <row r="235" spans="1:27" ht="15" customHeight="1" x14ac:dyDescent="0.25">
      <c r="A235" s="59" t="s">
        <v>302</v>
      </c>
      <c r="B235" s="58" t="s">
        <v>745</v>
      </c>
      <c r="C235" s="60">
        <v>1000</v>
      </c>
      <c r="D235" s="60">
        <v>100</v>
      </c>
      <c r="E235" s="57">
        <v>194</v>
      </c>
      <c r="F235" s="55" t="s">
        <v>1178</v>
      </c>
      <c r="G235" s="54" t="s">
        <v>1179</v>
      </c>
      <c r="H235" s="53" t="s">
        <v>0</v>
      </c>
      <c r="I235" s="51"/>
      <c r="J235" s="49" t="s">
        <v>3</v>
      </c>
      <c r="K235" s="48">
        <v>2</v>
      </c>
      <c r="L235" s="45">
        <f t="shared" si="22"/>
        <v>2</v>
      </c>
      <c r="M235" s="103" t="s">
        <v>34</v>
      </c>
      <c r="N235" s="41">
        <v>20</v>
      </c>
      <c r="O235" s="38">
        <f t="shared" si="23"/>
        <v>40</v>
      </c>
      <c r="P235" s="35">
        <f>ROUND(AA235*(1-$Q$12),2)</f>
        <v>1532.5</v>
      </c>
      <c r="Q235" s="34">
        <f>ROUND(P235*1.2,2)</f>
        <v>1839</v>
      </c>
      <c r="Y235" s="214"/>
      <c r="Z235" s="214"/>
      <c r="AA235" s="33">
        <v>1532.5</v>
      </c>
    </row>
    <row r="236" spans="1:27" ht="15" customHeight="1" x14ac:dyDescent="0.25">
      <c r="A236" s="59" t="s">
        <v>302</v>
      </c>
      <c r="B236" s="58" t="s">
        <v>745</v>
      </c>
      <c r="C236" s="60">
        <v>1000</v>
      </c>
      <c r="D236" s="60">
        <v>100</v>
      </c>
      <c r="E236" s="57">
        <v>205</v>
      </c>
      <c r="F236" s="55" t="s">
        <v>1180</v>
      </c>
      <c r="G236" s="54" t="s">
        <v>1181</v>
      </c>
      <c r="H236" s="53" t="s">
        <v>0</v>
      </c>
      <c r="I236" s="51"/>
      <c r="J236" s="49" t="s">
        <v>3</v>
      </c>
      <c r="K236" s="48">
        <v>2</v>
      </c>
      <c r="L236" s="45">
        <f t="shared" si="22"/>
        <v>2</v>
      </c>
      <c r="M236" s="298" t="s">
        <v>34</v>
      </c>
      <c r="N236" s="41">
        <v>20</v>
      </c>
      <c r="O236" s="38">
        <f t="shared" si="23"/>
        <v>40</v>
      </c>
      <c r="P236" s="299" t="s">
        <v>71</v>
      </c>
      <c r="Q236" s="34"/>
      <c r="Y236" s="214"/>
      <c r="Z236" s="214"/>
      <c r="AA236" s="33">
        <v>1630</v>
      </c>
    </row>
    <row r="237" spans="1:27" ht="15" customHeight="1" x14ac:dyDescent="0.25">
      <c r="A237" s="59" t="s">
        <v>302</v>
      </c>
      <c r="B237" s="58" t="s">
        <v>745</v>
      </c>
      <c r="C237" s="60">
        <v>1000</v>
      </c>
      <c r="D237" s="60">
        <v>100</v>
      </c>
      <c r="E237" s="57">
        <v>219</v>
      </c>
      <c r="F237" s="55" t="s">
        <v>1182</v>
      </c>
      <c r="G237" s="54" t="s">
        <v>1183</v>
      </c>
      <c r="H237" s="53" t="s">
        <v>0</v>
      </c>
      <c r="I237" s="51"/>
      <c r="J237" s="49" t="s">
        <v>3</v>
      </c>
      <c r="K237" s="48">
        <v>2</v>
      </c>
      <c r="L237" s="45">
        <f t="shared" si="22"/>
        <v>2</v>
      </c>
      <c r="M237" s="103" t="s">
        <v>34</v>
      </c>
      <c r="N237" s="41">
        <v>20</v>
      </c>
      <c r="O237" s="38">
        <f t="shared" si="23"/>
        <v>40</v>
      </c>
      <c r="P237" s="35">
        <f t="shared" ref="P237" si="24">ROUND(AA237*(1-$Q$12),2)</f>
        <v>1728</v>
      </c>
      <c r="Q237" s="34">
        <f t="shared" ref="Q237" si="25">ROUND(P237*1.2,2)</f>
        <v>2073.6</v>
      </c>
      <c r="Y237" s="214"/>
      <c r="Z237" s="214"/>
      <c r="AA237" s="33">
        <v>1728</v>
      </c>
    </row>
    <row r="238" spans="1:27" ht="15" customHeight="1" x14ac:dyDescent="0.25">
      <c r="A238" s="59" t="s">
        <v>302</v>
      </c>
      <c r="B238" s="56" t="s">
        <v>1184</v>
      </c>
      <c r="C238" s="57">
        <v>1000</v>
      </c>
      <c r="D238" s="57">
        <v>25</v>
      </c>
      <c r="E238" s="57">
        <v>28</v>
      </c>
      <c r="F238" s="55" t="s">
        <v>1185</v>
      </c>
      <c r="G238" s="54" t="s">
        <v>1186</v>
      </c>
      <c r="H238" s="53" t="s">
        <v>0</v>
      </c>
      <c r="I238" s="51" t="s">
        <v>3</v>
      </c>
      <c r="J238" s="49"/>
      <c r="K238" s="48">
        <v>12</v>
      </c>
      <c r="L238" s="45">
        <f t="shared" si="22"/>
        <v>12</v>
      </c>
      <c r="M238" s="105" t="s">
        <v>35</v>
      </c>
      <c r="N238" s="41">
        <v>1</v>
      </c>
      <c r="O238" s="38">
        <f t="shared" si="23"/>
        <v>12</v>
      </c>
      <c r="P238" s="35">
        <f t="shared" ref="P238:P269" si="26">ROUND(AA238*(1-$Q$12),2)</f>
        <v>200</v>
      </c>
      <c r="Q238" s="34">
        <f t="shared" ref="Q238:Q269" si="27">ROUND(P238*1.2,2)</f>
        <v>240</v>
      </c>
      <c r="Y238" s="214"/>
      <c r="Z238" s="214"/>
      <c r="AA238" s="33">
        <v>200</v>
      </c>
    </row>
    <row r="239" spans="1:27" ht="15" customHeight="1" x14ac:dyDescent="0.25">
      <c r="A239" s="59" t="s">
        <v>302</v>
      </c>
      <c r="B239" s="58" t="s">
        <v>1184</v>
      </c>
      <c r="C239" s="60">
        <v>1000</v>
      </c>
      <c r="D239" s="60">
        <v>25</v>
      </c>
      <c r="E239" s="57">
        <v>32</v>
      </c>
      <c r="F239" s="55" t="s">
        <v>1187</v>
      </c>
      <c r="G239" s="54" t="s">
        <v>1188</v>
      </c>
      <c r="H239" s="53" t="s">
        <v>0</v>
      </c>
      <c r="I239" s="51" t="s">
        <v>3</v>
      </c>
      <c r="J239" s="49"/>
      <c r="K239" s="48">
        <v>12</v>
      </c>
      <c r="L239" s="45">
        <f t="shared" si="22"/>
        <v>12</v>
      </c>
      <c r="M239" s="105" t="s">
        <v>35</v>
      </c>
      <c r="N239" s="41">
        <v>1</v>
      </c>
      <c r="O239" s="38">
        <f t="shared" si="23"/>
        <v>12</v>
      </c>
      <c r="P239" s="35">
        <f t="shared" si="26"/>
        <v>207.5</v>
      </c>
      <c r="Q239" s="34">
        <f t="shared" si="27"/>
        <v>249</v>
      </c>
      <c r="Y239" s="214"/>
      <c r="Z239" s="214"/>
      <c r="AA239" s="33">
        <v>207.5</v>
      </c>
    </row>
    <row r="240" spans="1:27" ht="15" customHeight="1" x14ac:dyDescent="0.25">
      <c r="A240" s="59" t="s">
        <v>302</v>
      </c>
      <c r="B240" s="58" t="s">
        <v>1184</v>
      </c>
      <c r="C240" s="60">
        <v>1000</v>
      </c>
      <c r="D240" s="60">
        <v>25</v>
      </c>
      <c r="E240" s="57">
        <v>35</v>
      </c>
      <c r="F240" s="321" t="s">
        <v>1189</v>
      </c>
      <c r="G240" s="322" t="s">
        <v>1190</v>
      </c>
      <c r="H240" s="53" t="s">
        <v>0</v>
      </c>
      <c r="I240" s="51" t="s">
        <v>3</v>
      </c>
      <c r="J240" s="49" t="s">
        <v>3</v>
      </c>
      <c r="K240" s="48">
        <v>12</v>
      </c>
      <c r="L240" s="45">
        <f t="shared" si="22"/>
        <v>12</v>
      </c>
      <c r="M240" s="105" t="s">
        <v>35</v>
      </c>
      <c r="N240" s="41">
        <v>1</v>
      </c>
      <c r="O240" s="38">
        <f t="shared" si="23"/>
        <v>12</v>
      </c>
      <c r="P240" s="35">
        <f t="shared" si="26"/>
        <v>218</v>
      </c>
      <c r="Q240" s="34">
        <f t="shared" si="27"/>
        <v>261.60000000000002</v>
      </c>
      <c r="Y240" s="214"/>
      <c r="Z240" s="214"/>
      <c r="AA240" s="33">
        <v>218</v>
      </c>
    </row>
    <row r="241" spans="1:27" ht="15" customHeight="1" x14ac:dyDescent="0.25">
      <c r="A241" s="59" t="s">
        <v>302</v>
      </c>
      <c r="B241" s="58" t="s">
        <v>1184</v>
      </c>
      <c r="C241" s="60">
        <v>1000</v>
      </c>
      <c r="D241" s="60">
        <v>25</v>
      </c>
      <c r="E241" s="57">
        <v>38</v>
      </c>
      <c r="F241" s="55" t="s">
        <v>1191</v>
      </c>
      <c r="G241" s="54" t="s">
        <v>1192</v>
      </c>
      <c r="H241" s="53" t="s">
        <v>0</v>
      </c>
      <c r="I241" s="51" t="s">
        <v>3</v>
      </c>
      <c r="J241" s="49"/>
      <c r="K241" s="48">
        <v>10</v>
      </c>
      <c r="L241" s="45">
        <f t="shared" si="22"/>
        <v>10</v>
      </c>
      <c r="M241" s="103" t="s">
        <v>34</v>
      </c>
      <c r="N241" s="41">
        <v>4</v>
      </c>
      <c r="O241" s="38">
        <f t="shared" si="23"/>
        <v>40</v>
      </c>
      <c r="P241" s="35">
        <f t="shared" si="26"/>
        <v>225</v>
      </c>
      <c r="Q241" s="34">
        <f t="shared" si="27"/>
        <v>270</v>
      </c>
      <c r="Y241" s="214"/>
      <c r="Z241" s="214"/>
      <c r="AA241" s="33">
        <v>225</v>
      </c>
    </row>
    <row r="242" spans="1:27" ht="15" customHeight="1" x14ac:dyDescent="0.25">
      <c r="A242" s="59" t="s">
        <v>302</v>
      </c>
      <c r="B242" s="58" t="s">
        <v>1184</v>
      </c>
      <c r="C242" s="60">
        <v>1000</v>
      </c>
      <c r="D242" s="60">
        <v>25</v>
      </c>
      <c r="E242" s="57">
        <v>42</v>
      </c>
      <c r="F242" s="321" t="s">
        <v>1193</v>
      </c>
      <c r="G242" s="322" t="s">
        <v>1194</v>
      </c>
      <c r="H242" s="53" t="s">
        <v>0</v>
      </c>
      <c r="I242" s="51" t="s">
        <v>3</v>
      </c>
      <c r="J242" s="49" t="s">
        <v>3</v>
      </c>
      <c r="K242" s="48">
        <v>11</v>
      </c>
      <c r="L242" s="45">
        <f t="shared" si="22"/>
        <v>11</v>
      </c>
      <c r="M242" s="105" t="s">
        <v>35</v>
      </c>
      <c r="N242" s="41">
        <v>1</v>
      </c>
      <c r="O242" s="38">
        <f t="shared" si="23"/>
        <v>11</v>
      </c>
      <c r="P242" s="35">
        <f t="shared" si="26"/>
        <v>230.5</v>
      </c>
      <c r="Q242" s="34">
        <f t="shared" si="27"/>
        <v>276.60000000000002</v>
      </c>
      <c r="Y242" s="214"/>
      <c r="Z242" s="214"/>
      <c r="AA242" s="33">
        <v>230.5</v>
      </c>
    </row>
    <row r="243" spans="1:27" ht="15" customHeight="1" x14ac:dyDescent="0.25">
      <c r="A243" s="59" t="s">
        <v>302</v>
      </c>
      <c r="B243" s="58" t="s">
        <v>1184</v>
      </c>
      <c r="C243" s="60">
        <v>1000</v>
      </c>
      <c r="D243" s="60">
        <v>25</v>
      </c>
      <c r="E243" s="57">
        <v>45</v>
      </c>
      <c r="F243" s="55" t="s">
        <v>1195</v>
      </c>
      <c r="G243" s="54" t="s">
        <v>1196</v>
      </c>
      <c r="H243" s="53" t="s">
        <v>0</v>
      </c>
      <c r="I243" s="51" t="s">
        <v>3</v>
      </c>
      <c r="J243" s="49"/>
      <c r="K243" s="48">
        <v>10</v>
      </c>
      <c r="L243" s="45">
        <f t="shared" si="22"/>
        <v>10</v>
      </c>
      <c r="M243" s="103" t="s">
        <v>34</v>
      </c>
      <c r="N243" s="41">
        <v>4</v>
      </c>
      <c r="O243" s="38">
        <f t="shared" si="23"/>
        <v>40</v>
      </c>
      <c r="P243" s="35">
        <f t="shared" si="26"/>
        <v>234</v>
      </c>
      <c r="Q243" s="34">
        <f t="shared" si="27"/>
        <v>280.8</v>
      </c>
      <c r="Y243" s="214"/>
      <c r="Z243" s="214"/>
      <c r="AA243" s="33">
        <v>234</v>
      </c>
    </row>
    <row r="244" spans="1:27" ht="15" customHeight="1" x14ac:dyDescent="0.25">
      <c r="A244" s="59" t="s">
        <v>302</v>
      </c>
      <c r="B244" s="58" t="s">
        <v>1184</v>
      </c>
      <c r="C244" s="60">
        <v>1000</v>
      </c>
      <c r="D244" s="60">
        <v>25</v>
      </c>
      <c r="E244" s="57">
        <v>48</v>
      </c>
      <c r="F244" s="55" t="s">
        <v>1197</v>
      </c>
      <c r="G244" s="54" t="s">
        <v>1198</v>
      </c>
      <c r="H244" s="53" t="s">
        <v>0</v>
      </c>
      <c r="I244" s="51" t="s">
        <v>3</v>
      </c>
      <c r="J244" s="49"/>
      <c r="K244" s="48">
        <v>10</v>
      </c>
      <c r="L244" s="45">
        <f t="shared" si="22"/>
        <v>10</v>
      </c>
      <c r="M244" s="105" t="s">
        <v>35</v>
      </c>
      <c r="N244" s="41">
        <v>1</v>
      </c>
      <c r="O244" s="38">
        <f t="shared" si="23"/>
        <v>10</v>
      </c>
      <c r="P244" s="35">
        <f t="shared" si="26"/>
        <v>237</v>
      </c>
      <c r="Q244" s="34">
        <f t="shared" si="27"/>
        <v>284.39999999999998</v>
      </c>
      <c r="Y244" s="214"/>
      <c r="Z244" s="214"/>
      <c r="AA244" s="33">
        <v>237</v>
      </c>
    </row>
    <row r="245" spans="1:27" ht="15" customHeight="1" x14ac:dyDescent="0.25">
      <c r="A245" s="59" t="s">
        <v>302</v>
      </c>
      <c r="B245" s="58" t="s">
        <v>1184</v>
      </c>
      <c r="C245" s="60">
        <v>1000</v>
      </c>
      <c r="D245" s="60">
        <v>25</v>
      </c>
      <c r="E245" s="57">
        <v>54</v>
      </c>
      <c r="F245" s="55" t="s">
        <v>1199</v>
      </c>
      <c r="G245" s="54" t="s">
        <v>1200</v>
      </c>
      <c r="H245" s="53" t="s">
        <v>0</v>
      </c>
      <c r="I245" s="51" t="s">
        <v>3</v>
      </c>
      <c r="J245" s="49"/>
      <c r="K245" s="48">
        <v>9</v>
      </c>
      <c r="L245" s="45">
        <f t="shared" si="22"/>
        <v>9</v>
      </c>
      <c r="M245" s="103" t="s">
        <v>34</v>
      </c>
      <c r="N245" s="41">
        <v>5</v>
      </c>
      <c r="O245" s="38">
        <f t="shared" si="23"/>
        <v>45</v>
      </c>
      <c r="P245" s="35">
        <f t="shared" si="26"/>
        <v>241.5</v>
      </c>
      <c r="Q245" s="34">
        <f t="shared" si="27"/>
        <v>289.8</v>
      </c>
      <c r="Y245" s="214"/>
      <c r="Z245" s="214"/>
      <c r="AA245" s="33">
        <v>241.5</v>
      </c>
    </row>
    <row r="246" spans="1:27" ht="15" customHeight="1" x14ac:dyDescent="0.25">
      <c r="A246" s="59" t="s">
        <v>302</v>
      </c>
      <c r="B246" s="58" t="s">
        <v>1184</v>
      </c>
      <c r="C246" s="60">
        <v>1000</v>
      </c>
      <c r="D246" s="60">
        <v>25</v>
      </c>
      <c r="E246" s="57">
        <v>57</v>
      </c>
      <c r="F246" s="55" t="s">
        <v>1201</v>
      </c>
      <c r="G246" s="54" t="s">
        <v>1202</v>
      </c>
      <c r="H246" s="53" t="s">
        <v>0</v>
      </c>
      <c r="I246" s="51" t="s">
        <v>3</v>
      </c>
      <c r="J246" s="49"/>
      <c r="K246" s="48">
        <v>9</v>
      </c>
      <c r="L246" s="45">
        <f t="shared" si="22"/>
        <v>9</v>
      </c>
      <c r="M246" s="105" t="s">
        <v>35</v>
      </c>
      <c r="N246" s="41">
        <v>2</v>
      </c>
      <c r="O246" s="38">
        <f t="shared" si="23"/>
        <v>18</v>
      </c>
      <c r="P246" s="35">
        <f t="shared" si="26"/>
        <v>246.5</v>
      </c>
      <c r="Q246" s="34">
        <f t="shared" si="27"/>
        <v>295.8</v>
      </c>
      <c r="Y246" s="214"/>
      <c r="Z246" s="214"/>
      <c r="AA246" s="33">
        <v>246.5</v>
      </c>
    </row>
    <row r="247" spans="1:27" ht="15" customHeight="1" x14ac:dyDescent="0.25">
      <c r="A247" s="59" t="s">
        <v>302</v>
      </c>
      <c r="B247" s="58" t="s">
        <v>1184</v>
      </c>
      <c r="C247" s="60">
        <v>1000</v>
      </c>
      <c r="D247" s="60">
        <v>25</v>
      </c>
      <c r="E247" s="57">
        <v>60</v>
      </c>
      <c r="F247" s="55" t="s">
        <v>1203</v>
      </c>
      <c r="G247" s="54" t="s">
        <v>1204</v>
      </c>
      <c r="H247" s="53" t="s">
        <v>0</v>
      </c>
      <c r="I247" s="51" t="s">
        <v>3</v>
      </c>
      <c r="J247" s="49"/>
      <c r="K247" s="48">
        <v>9</v>
      </c>
      <c r="L247" s="45">
        <f t="shared" si="22"/>
        <v>9</v>
      </c>
      <c r="M247" s="105" t="s">
        <v>35</v>
      </c>
      <c r="N247" s="41">
        <v>2</v>
      </c>
      <c r="O247" s="38">
        <f t="shared" si="23"/>
        <v>18</v>
      </c>
      <c r="P247" s="35">
        <f t="shared" si="26"/>
        <v>250</v>
      </c>
      <c r="Q247" s="34">
        <f t="shared" si="27"/>
        <v>300</v>
      </c>
      <c r="Y247" s="214"/>
      <c r="Z247" s="214"/>
      <c r="AA247" s="33">
        <v>250</v>
      </c>
    </row>
    <row r="248" spans="1:27" ht="15" customHeight="1" x14ac:dyDescent="0.25">
      <c r="A248" s="59" t="s">
        <v>302</v>
      </c>
      <c r="B248" s="58" t="s">
        <v>1184</v>
      </c>
      <c r="C248" s="60">
        <v>1000</v>
      </c>
      <c r="D248" s="60">
        <v>25</v>
      </c>
      <c r="E248" s="57">
        <v>64</v>
      </c>
      <c r="F248" s="55" t="s">
        <v>1205</v>
      </c>
      <c r="G248" s="54" t="s">
        <v>1206</v>
      </c>
      <c r="H248" s="53" t="s">
        <v>0</v>
      </c>
      <c r="I248" s="51" t="s">
        <v>3</v>
      </c>
      <c r="J248" s="49"/>
      <c r="K248" s="48">
        <v>8</v>
      </c>
      <c r="L248" s="45">
        <f t="shared" si="22"/>
        <v>8</v>
      </c>
      <c r="M248" s="103" t="s">
        <v>34</v>
      </c>
      <c r="N248" s="41">
        <v>5</v>
      </c>
      <c r="O248" s="38">
        <f t="shared" si="23"/>
        <v>40</v>
      </c>
      <c r="P248" s="35">
        <f t="shared" si="26"/>
        <v>254.5</v>
      </c>
      <c r="Q248" s="34">
        <f t="shared" si="27"/>
        <v>305.39999999999998</v>
      </c>
      <c r="Y248" s="214"/>
      <c r="Z248" s="214"/>
      <c r="AA248" s="33">
        <v>254.5</v>
      </c>
    </row>
    <row r="249" spans="1:27" ht="15" customHeight="1" x14ac:dyDescent="0.25">
      <c r="A249" s="59" t="s">
        <v>302</v>
      </c>
      <c r="B249" s="58" t="s">
        <v>1184</v>
      </c>
      <c r="C249" s="60">
        <v>1000</v>
      </c>
      <c r="D249" s="60">
        <v>25</v>
      </c>
      <c r="E249" s="57">
        <v>76</v>
      </c>
      <c r="F249" s="321" t="s">
        <v>1207</v>
      </c>
      <c r="G249" s="322" t="s">
        <v>1208</v>
      </c>
      <c r="H249" s="53" t="s">
        <v>0</v>
      </c>
      <c r="I249" s="51" t="s">
        <v>3</v>
      </c>
      <c r="J249" s="49" t="s">
        <v>3</v>
      </c>
      <c r="K249" s="48">
        <v>7</v>
      </c>
      <c r="L249" s="45">
        <f t="shared" si="22"/>
        <v>7</v>
      </c>
      <c r="M249" s="105" t="s">
        <v>35</v>
      </c>
      <c r="N249" s="41">
        <v>2</v>
      </c>
      <c r="O249" s="38">
        <f t="shared" si="23"/>
        <v>14</v>
      </c>
      <c r="P249" s="35">
        <f t="shared" si="26"/>
        <v>283.5</v>
      </c>
      <c r="Q249" s="34">
        <f t="shared" si="27"/>
        <v>340.2</v>
      </c>
      <c r="Y249" s="214"/>
      <c r="Z249" s="214"/>
      <c r="AA249" s="33">
        <v>283.5</v>
      </c>
    </row>
    <row r="250" spans="1:27" ht="15" customHeight="1" x14ac:dyDescent="0.25">
      <c r="A250" s="59" t="s">
        <v>302</v>
      </c>
      <c r="B250" s="58" t="s">
        <v>1184</v>
      </c>
      <c r="C250" s="60">
        <v>1000</v>
      </c>
      <c r="D250" s="60">
        <v>25</v>
      </c>
      <c r="E250" s="57">
        <v>89</v>
      </c>
      <c r="F250" s="321" t="s">
        <v>1209</v>
      </c>
      <c r="G250" s="322" t="s">
        <v>1210</v>
      </c>
      <c r="H250" s="53" t="s">
        <v>0</v>
      </c>
      <c r="I250" s="51" t="s">
        <v>3</v>
      </c>
      <c r="J250" s="49" t="s">
        <v>3</v>
      </c>
      <c r="K250" s="48">
        <v>6</v>
      </c>
      <c r="L250" s="45">
        <f t="shared" si="22"/>
        <v>6</v>
      </c>
      <c r="M250" s="105" t="s">
        <v>35</v>
      </c>
      <c r="N250" s="41">
        <v>2</v>
      </c>
      <c r="O250" s="38">
        <f t="shared" si="23"/>
        <v>12</v>
      </c>
      <c r="P250" s="35">
        <f t="shared" si="26"/>
        <v>327</v>
      </c>
      <c r="Q250" s="34">
        <f t="shared" si="27"/>
        <v>392.4</v>
      </c>
      <c r="Y250" s="214"/>
      <c r="Z250" s="214"/>
      <c r="AA250" s="33">
        <v>327</v>
      </c>
    </row>
    <row r="251" spans="1:27" ht="15" customHeight="1" x14ac:dyDescent="0.25">
      <c r="A251" s="59" t="s">
        <v>302</v>
      </c>
      <c r="B251" s="58" t="s">
        <v>1184</v>
      </c>
      <c r="C251" s="60">
        <v>1000</v>
      </c>
      <c r="D251" s="60">
        <v>25</v>
      </c>
      <c r="E251" s="57">
        <v>108</v>
      </c>
      <c r="F251" s="55" t="s">
        <v>1211</v>
      </c>
      <c r="G251" s="54" t="s">
        <v>1212</v>
      </c>
      <c r="H251" s="53" t="s">
        <v>0</v>
      </c>
      <c r="I251" s="51" t="s">
        <v>3</v>
      </c>
      <c r="J251" s="49"/>
      <c r="K251" s="48">
        <v>6</v>
      </c>
      <c r="L251" s="45">
        <f t="shared" si="22"/>
        <v>6</v>
      </c>
      <c r="M251" s="105" t="s">
        <v>35</v>
      </c>
      <c r="N251" s="41">
        <v>2</v>
      </c>
      <c r="O251" s="38">
        <f t="shared" si="23"/>
        <v>12</v>
      </c>
      <c r="P251" s="35">
        <f t="shared" si="26"/>
        <v>441</v>
      </c>
      <c r="Q251" s="34">
        <f t="shared" si="27"/>
        <v>529.20000000000005</v>
      </c>
      <c r="Y251" s="214"/>
      <c r="Z251" s="214"/>
      <c r="AA251" s="33">
        <v>441</v>
      </c>
    </row>
    <row r="252" spans="1:27" ht="15" customHeight="1" x14ac:dyDescent="0.25">
      <c r="A252" s="59" t="s">
        <v>302</v>
      </c>
      <c r="B252" s="58" t="s">
        <v>1184</v>
      </c>
      <c r="C252" s="60">
        <v>1000</v>
      </c>
      <c r="D252" s="60">
        <v>25</v>
      </c>
      <c r="E252" s="57">
        <v>114</v>
      </c>
      <c r="F252" s="55" t="s">
        <v>1213</v>
      </c>
      <c r="G252" s="54" t="s">
        <v>1214</v>
      </c>
      <c r="H252" s="53" t="s">
        <v>0</v>
      </c>
      <c r="I252" s="51" t="s">
        <v>3</v>
      </c>
      <c r="J252" s="49"/>
      <c r="K252" s="48">
        <v>5</v>
      </c>
      <c r="L252" s="45">
        <f t="shared" si="22"/>
        <v>5</v>
      </c>
      <c r="M252" s="105" t="s">
        <v>35</v>
      </c>
      <c r="N252" s="41">
        <v>2</v>
      </c>
      <c r="O252" s="38">
        <f t="shared" si="23"/>
        <v>10</v>
      </c>
      <c r="P252" s="35">
        <f t="shared" si="26"/>
        <v>462.5</v>
      </c>
      <c r="Q252" s="34">
        <f t="shared" si="27"/>
        <v>555</v>
      </c>
      <c r="Y252" s="214"/>
      <c r="Z252" s="214"/>
      <c r="AA252" s="33">
        <v>462.5</v>
      </c>
    </row>
    <row r="253" spans="1:27" ht="15" customHeight="1" x14ac:dyDescent="0.25">
      <c r="A253" s="59" t="s">
        <v>302</v>
      </c>
      <c r="B253" s="58" t="s">
        <v>1184</v>
      </c>
      <c r="C253" s="60">
        <v>1000</v>
      </c>
      <c r="D253" s="60">
        <v>25</v>
      </c>
      <c r="E253" s="57">
        <v>133</v>
      </c>
      <c r="F253" s="55" t="s">
        <v>1215</v>
      </c>
      <c r="G253" s="54" t="s">
        <v>1216</v>
      </c>
      <c r="H253" s="53" t="s">
        <v>0</v>
      </c>
      <c r="I253" s="51" t="s">
        <v>3</v>
      </c>
      <c r="J253" s="49"/>
      <c r="K253" s="48">
        <v>5</v>
      </c>
      <c r="L253" s="45">
        <f t="shared" si="22"/>
        <v>5</v>
      </c>
      <c r="M253" s="103" t="s">
        <v>34</v>
      </c>
      <c r="N253" s="41">
        <v>8</v>
      </c>
      <c r="O253" s="38">
        <f t="shared" si="23"/>
        <v>40</v>
      </c>
      <c r="P253" s="35">
        <f t="shared" si="26"/>
        <v>469</v>
      </c>
      <c r="Q253" s="34">
        <f t="shared" si="27"/>
        <v>562.79999999999995</v>
      </c>
      <c r="Y253" s="214"/>
      <c r="Z253" s="214"/>
      <c r="AA253" s="33">
        <v>469</v>
      </c>
    </row>
    <row r="254" spans="1:27" ht="15" customHeight="1" x14ac:dyDescent="0.25">
      <c r="A254" s="59" t="s">
        <v>302</v>
      </c>
      <c r="B254" s="58" t="s">
        <v>1184</v>
      </c>
      <c r="C254" s="60">
        <v>1000</v>
      </c>
      <c r="D254" s="60">
        <v>25</v>
      </c>
      <c r="E254" s="57">
        <v>159</v>
      </c>
      <c r="F254" s="55" t="s">
        <v>1217</v>
      </c>
      <c r="G254" s="54" t="s">
        <v>1218</v>
      </c>
      <c r="H254" s="53" t="s">
        <v>0</v>
      </c>
      <c r="I254" s="51" t="s">
        <v>3</v>
      </c>
      <c r="J254" s="49"/>
      <c r="K254" s="48">
        <v>4</v>
      </c>
      <c r="L254" s="45">
        <f t="shared" si="22"/>
        <v>4</v>
      </c>
      <c r="M254" s="105" t="s">
        <v>35</v>
      </c>
      <c r="N254" s="41">
        <v>3</v>
      </c>
      <c r="O254" s="38">
        <f t="shared" si="23"/>
        <v>12</v>
      </c>
      <c r="P254" s="35">
        <f t="shared" si="26"/>
        <v>532</v>
      </c>
      <c r="Q254" s="34">
        <f t="shared" si="27"/>
        <v>638.4</v>
      </c>
      <c r="Y254" s="214"/>
      <c r="Z254" s="214"/>
      <c r="AA254" s="33">
        <v>532</v>
      </c>
    </row>
    <row r="255" spans="1:27" ht="15" customHeight="1" x14ac:dyDescent="0.25">
      <c r="A255" s="59" t="s">
        <v>302</v>
      </c>
      <c r="B255" s="58" t="s">
        <v>1184</v>
      </c>
      <c r="C255" s="60">
        <v>1000</v>
      </c>
      <c r="D255" s="60">
        <v>25</v>
      </c>
      <c r="E255" s="57">
        <v>169</v>
      </c>
      <c r="F255" s="55" t="s">
        <v>1219</v>
      </c>
      <c r="G255" s="54" t="s">
        <v>1220</v>
      </c>
      <c r="H255" s="53" t="s">
        <v>0</v>
      </c>
      <c r="I255" s="51" t="s">
        <v>3</v>
      </c>
      <c r="J255" s="49"/>
      <c r="K255" s="48">
        <v>4</v>
      </c>
      <c r="L255" s="45">
        <f t="shared" si="22"/>
        <v>4</v>
      </c>
      <c r="M255" s="103" t="s">
        <v>34</v>
      </c>
      <c r="N255" s="41">
        <v>10</v>
      </c>
      <c r="O255" s="38">
        <f t="shared" si="23"/>
        <v>40</v>
      </c>
      <c r="P255" s="35">
        <f t="shared" si="26"/>
        <v>560</v>
      </c>
      <c r="Q255" s="34">
        <f t="shared" si="27"/>
        <v>672</v>
      </c>
      <c r="Y255" s="214"/>
      <c r="Z255" s="214"/>
      <c r="AA255" s="33">
        <v>560</v>
      </c>
    </row>
    <row r="256" spans="1:27" ht="15" customHeight="1" x14ac:dyDescent="0.25">
      <c r="A256" s="59" t="s">
        <v>302</v>
      </c>
      <c r="B256" s="58" t="s">
        <v>1184</v>
      </c>
      <c r="C256" s="60">
        <v>1000</v>
      </c>
      <c r="D256" s="60">
        <v>25</v>
      </c>
      <c r="E256" s="57">
        <v>219</v>
      </c>
      <c r="F256" s="55" t="s">
        <v>1221</v>
      </c>
      <c r="G256" s="54" t="s">
        <v>1222</v>
      </c>
      <c r="H256" s="53" t="s">
        <v>0</v>
      </c>
      <c r="I256" s="51" t="s">
        <v>3</v>
      </c>
      <c r="J256" s="49"/>
      <c r="K256" s="48">
        <v>3</v>
      </c>
      <c r="L256" s="45">
        <f t="shared" si="22"/>
        <v>3</v>
      </c>
      <c r="M256" s="103" t="s">
        <v>34</v>
      </c>
      <c r="N256" s="41">
        <v>14</v>
      </c>
      <c r="O256" s="38">
        <f t="shared" si="23"/>
        <v>42</v>
      </c>
      <c r="P256" s="35">
        <f t="shared" si="26"/>
        <v>726</v>
      </c>
      <c r="Q256" s="34">
        <f t="shared" si="27"/>
        <v>871.2</v>
      </c>
      <c r="Y256" s="214"/>
      <c r="Z256" s="214"/>
      <c r="AA256" s="33">
        <v>726</v>
      </c>
    </row>
    <row r="257" spans="1:27" ht="15" customHeight="1" x14ac:dyDescent="0.25">
      <c r="A257" s="59" t="s">
        <v>302</v>
      </c>
      <c r="B257" s="58" t="s">
        <v>1184</v>
      </c>
      <c r="C257" s="60">
        <v>1000</v>
      </c>
      <c r="D257" s="60">
        <v>25</v>
      </c>
      <c r="E257" s="57">
        <v>273</v>
      </c>
      <c r="F257" s="55" t="s">
        <v>1223</v>
      </c>
      <c r="G257" s="54" t="s">
        <v>1224</v>
      </c>
      <c r="H257" s="53" t="s">
        <v>0</v>
      </c>
      <c r="I257" s="51" t="s">
        <v>3</v>
      </c>
      <c r="J257" s="49"/>
      <c r="K257" s="48">
        <v>2</v>
      </c>
      <c r="L257" s="45">
        <f t="shared" ref="L257:L320" si="28">K257</f>
        <v>2</v>
      </c>
      <c r="M257" s="103" t="s">
        <v>34</v>
      </c>
      <c r="N257" s="41">
        <v>20</v>
      </c>
      <c r="O257" s="38">
        <f t="shared" ref="O257:O320" si="29">N257*L257</f>
        <v>40</v>
      </c>
      <c r="P257" s="35">
        <f t="shared" si="26"/>
        <v>971.5</v>
      </c>
      <c r="Q257" s="34">
        <f t="shared" si="27"/>
        <v>1165.8</v>
      </c>
      <c r="Y257" s="214"/>
      <c r="Z257" s="214"/>
      <c r="AA257" s="33">
        <v>971.5</v>
      </c>
    </row>
    <row r="258" spans="1:27" ht="15" customHeight="1" x14ac:dyDescent="0.25">
      <c r="A258" s="59" t="s">
        <v>302</v>
      </c>
      <c r="B258" s="58" t="s">
        <v>1184</v>
      </c>
      <c r="C258" s="60">
        <v>1000</v>
      </c>
      <c r="D258" s="57">
        <v>30</v>
      </c>
      <c r="E258" s="57">
        <v>18</v>
      </c>
      <c r="F258" s="55" t="s">
        <v>1225</v>
      </c>
      <c r="G258" s="54" t="s">
        <v>1226</v>
      </c>
      <c r="H258" s="53" t="s">
        <v>0</v>
      </c>
      <c r="I258" s="51" t="s">
        <v>3</v>
      </c>
      <c r="J258" s="49"/>
      <c r="K258" s="48">
        <v>12</v>
      </c>
      <c r="L258" s="45">
        <f t="shared" si="28"/>
        <v>12</v>
      </c>
      <c r="M258" s="105" t="s">
        <v>35</v>
      </c>
      <c r="N258" s="41">
        <v>1</v>
      </c>
      <c r="O258" s="38">
        <f t="shared" si="29"/>
        <v>12</v>
      </c>
      <c r="P258" s="35">
        <f t="shared" si="26"/>
        <v>184.5</v>
      </c>
      <c r="Q258" s="34">
        <f t="shared" si="27"/>
        <v>221.4</v>
      </c>
      <c r="Y258" s="214"/>
      <c r="Z258" s="214"/>
      <c r="AA258" s="33">
        <v>184.5</v>
      </c>
    </row>
    <row r="259" spans="1:27" ht="15" customHeight="1" x14ac:dyDescent="0.25">
      <c r="A259" s="59" t="s">
        <v>302</v>
      </c>
      <c r="B259" s="58" t="s">
        <v>1184</v>
      </c>
      <c r="C259" s="60">
        <v>1000</v>
      </c>
      <c r="D259" s="60">
        <v>30</v>
      </c>
      <c r="E259" s="57">
        <v>21</v>
      </c>
      <c r="F259" s="55" t="s">
        <v>1227</v>
      </c>
      <c r="G259" s="54" t="s">
        <v>1228</v>
      </c>
      <c r="H259" s="53" t="s">
        <v>0</v>
      </c>
      <c r="I259" s="51" t="s">
        <v>3</v>
      </c>
      <c r="J259" s="49"/>
      <c r="K259" s="48">
        <v>12</v>
      </c>
      <c r="L259" s="45">
        <f t="shared" si="28"/>
        <v>12</v>
      </c>
      <c r="M259" s="42" t="s">
        <v>1</v>
      </c>
      <c r="N259" s="41">
        <v>1</v>
      </c>
      <c r="O259" s="38">
        <f t="shared" si="29"/>
        <v>12</v>
      </c>
      <c r="P259" s="35">
        <f t="shared" si="26"/>
        <v>191.5</v>
      </c>
      <c r="Q259" s="34">
        <f t="shared" si="27"/>
        <v>229.8</v>
      </c>
      <c r="Y259" s="214"/>
      <c r="Z259" s="214"/>
      <c r="AA259" s="33">
        <v>191.5</v>
      </c>
    </row>
    <row r="260" spans="1:27" ht="15" customHeight="1" x14ac:dyDescent="0.25">
      <c r="A260" s="59" t="s">
        <v>302</v>
      </c>
      <c r="B260" s="58" t="s">
        <v>1184</v>
      </c>
      <c r="C260" s="60">
        <v>1000</v>
      </c>
      <c r="D260" s="60">
        <v>30</v>
      </c>
      <c r="E260" s="57">
        <v>25</v>
      </c>
      <c r="F260" s="55" t="s">
        <v>1229</v>
      </c>
      <c r="G260" s="54" t="s">
        <v>1230</v>
      </c>
      <c r="H260" s="53" t="s">
        <v>0</v>
      </c>
      <c r="I260" s="51" t="s">
        <v>3</v>
      </c>
      <c r="J260" s="49"/>
      <c r="K260" s="48">
        <v>12</v>
      </c>
      <c r="L260" s="45">
        <f t="shared" si="28"/>
        <v>12</v>
      </c>
      <c r="M260" s="42" t="s">
        <v>1</v>
      </c>
      <c r="N260" s="41">
        <v>1</v>
      </c>
      <c r="O260" s="38">
        <f t="shared" si="29"/>
        <v>12</v>
      </c>
      <c r="P260" s="35">
        <f t="shared" si="26"/>
        <v>213.5</v>
      </c>
      <c r="Q260" s="34">
        <f t="shared" si="27"/>
        <v>256.2</v>
      </c>
      <c r="Y260" s="214"/>
      <c r="Z260" s="214"/>
      <c r="AA260" s="33">
        <v>213.5</v>
      </c>
    </row>
    <row r="261" spans="1:27" ht="15" customHeight="1" x14ac:dyDescent="0.25">
      <c r="A261" s="59" t="s">
        <v>302</v>
      </c>
      <c r="B261" s="58" t="s">
        <v>1184</v>
      </c>
      <c r="C261" s="60">
        <v>1000</v>
      </c>
      <c r="D261" s="60">
        <v>30</v>
      </c>
      <c r="E261" s="57">
        <v>28</v>
      </c>
      <c r="F261" s="55" t="s">
        <v>1231</v>
      </c>
      <c r="G261" s="54" t="s">
        <v>1232</v>
      </c>
      <c r="H261" s="53" t="s">
        <v>0</v>
      </c>
      <c r="I261" s="51" t="s">
        <v>3</v>
      </c>
      <c r="J261" s="49"/>
      <c r="K261" s="48">
        <v>10</v>
      </c>
      <c r="L261" s="45">
        <f t="shared" si="28"/>
        <v>10</v>
      </c>
      <c r="M261" s="42" t="s">
        <v>1</v>
      </c>
      <c r="N261" s="41">
        <v>1</v>
      </c>
      <c r="O261" s="38">
        <f t="shared" si="29"/>
        <v>10</v>
      </c>
      <c r="P261" s="35">
        <f t="shared" si="26"/>
        <v>219</v>
      </c>
      <c r="Q261" s="34">
        <f t="shared" si="27"/>
        <v>262.8</v>
      </c>
      <c r="Y261" s="214"/>
      <c r="Z261" s="214"/>
      <c r="AA261" s="33">
        <v>219</v>
      </c>
    </row>
    <row r="262" spans="1:27" ht="15" customHeight="1" x14ac:dyDescent="0.25">
      <c r="A262" s="59" t="s">
        <v>302</v>
      </c>
      <c r="B262" s="58" t="s">
        <v>1184</v>
      </c>
      <c r="C262" s="60">
        <v>1000</v>
      </c>
      <c r="D262" s="60">
        <v>30</v>
      </c>
      <c r="E262" s="57">
        <v>32</v>
      </c>
      <c r="F262" s="55" t="s">
        <v>1233</v>
      </c>
      <c r="G262" s="54" t="s">
        <v>1234</v>
      </c>
      <c r="H262" s="53" t="s">
        <v>0</v>
      </c>
      <c r="I262" s="51" t="s">
        <v>3</v>
      </c>
      <c r="J262" s="49"/>
      <c r="K262" s="48">
        <v>10</v>
      </c>
      <c r="L262" s="45">
        <f t="shared" si="28"/>
        <v>10</v>
      </c>
      <c r="M262" s="42" t="s">
        <v>1</v>
      </c>
      <c r="N262" s="41">
        <v>1</v>
      </c>
      <c r="O262" s="38">
        <f t="shared" si="29"/>
        <v>10</v>
      </c>
      <c r="P262" s="35">
        <f t="shared" si="26"/>
        <v>226.5</v>
      </c>
      <c r="Q262" s="34">
        <f t="shared" si="27"/>
        <v>271.8</v>
      </c>
      <c r="Y262" s="214"/>
      <c r="Z262" s="214"/>
      <c r="AA262" s="33">
        <v>226.5</v>
      </c>
    </row>
    <row r="263" spans="1:27" ht="15" customHeight="1" x14ac:dyDescent="0.25">
      <c r="A263" s="59" t="s">
        <v>302</v>
      </c>
      <c r="B263" s="58" t="s">
        <v>1184</v>
      </c>
      <c r="C263" s="60">
        <v>1000</v>
      </c>
      <c r="D263" s="60">
        <v>30</v>
      </c>
      <c r="E263" s="57">
        <v>35</v>
      </c>
      <c r="F263" s="55" t="s">
        <v>1235</v>
      </c>
      <c r="G263" s="54" t="s">
        <v>1236</v>
      </c>
      <c r="H263" s="53" t="s">
        <v>0</v>
      </c>
      <c r="I263" s="51" t="s">
        <v>3</v>
      </c>
      <c r="J263" s="49" t="s">
        <v>3</v>
      </c>
      <c r="K263" s="48">
        <v>10</v>
      </c>
      <c r="L263" s="45">
        <f t="shared" si="28"/>
        <v>10</v>
      </c>
      <c r="M263" s="42" t="s">
        <v>1</v>
      </c>
      <c r="N263" s="41">
        <v>1</v>
      </c>
      <c r="O263" s="38">
        <f t="shared" si="29"/>
        <v>10</v>
      </c>
      <c r="P263" s="35">
        <f t="shared" si="26"/>
        <v>236</v>
      </c>
      <c r="Q263" s="34">
        <f t="shared" si="27"/>
        <v>283.2</v>
      </c>
      <c r="Y263" s="214"/>
      <c r="Z263" s="214"/>
      <c r="AA263" s="33">
        <v>236</v>
      </c>
    </row>
    <row r="264" spans="1:27" ht="15" customHeight="1" x14ac:dyDescent="0.25">
      <c r="A264" s="59" t="s">
        <v>302</v>
      </c>
      <c r="B264" s="58" t="s">
        <v>1184</v>
      </c>
      <c r="C264" s="60">
        <v>1000</v>
      </c>
      <c r="D264" s="60">
        <v>30</v>
      </c>
      <c r="E264" s="57">
        <v>38</v>
      </c>
      <c r="F264" s="55" t="s">
        <v>1237</v>
      </c>
      <c r="G264" s="54" t="s">
        <v>1238</v>
      </c>
      <c r="H264" s="53" t="s">
        <v>0</v>
      </c>
      <c r="I264" s="51" t="s">
        <v>3</v>
      </c>
      <c r="J264" s="49"/>
      <c r="K264" s="48">
        <v>9</v>
      </c>
      <c r="L264" s="45">
        <f t="shared" si="28"/>
        <v>9</v>
      </c>
      <c r="M264" s="42" t="s">
        <v>1</v>
      </c>
      <c r="N264" s="41">
        <v>1</v>
      </c>
      <c r="O264" s="38">
        <f t="shared" si="29"/>
        <v>9</v>
      </c>
      <c r="P264" s="35">
        <f t="shared" si="26"/>
        <v>246.5</v>
      </c>
      <c r="Q264" s="34">
        <f t="shared" si="27"/>
        <v>295.8</v>
      </c>
      <c r="Y264" s="214"/>
      <c r="Z264" s="214"/>
      <c r="AA264" s="33">
        <v>246.5</v>
      </c>
    </row>
    <row r="265" spans="1:27" ht="15" customHeight="1" x14ac:dyDescent="0.25">
      <c r="A265" s="59" t="s">
        <v>302</v>
      </c>
      <c r="B265" s="58" t="s">
        <v>1184</v>
      </c>
      <c r="C265" s="60">
        <v>1000</v>
      </c>
      <c r="D265" s="60">
        <v>30</v>
      </c>
      <c r="E265" s="57">
        <v>42</v>
      </c>
      <c r="F265" s="55" t="s">
        <v>1239</v>
      </c>
      <c r="G265" s="54" t="s">
        <v>1240</v>
      </c>
      <c r="H265" s="53" t="s">
        <v>0</v>
      </c>
      <c r="I265" s="51" t="s">
        <v>3</v>
      </c>
      <c r="J265" s="49" t="s">
        <v>3</v>
      </c>
      <c r="K265" s="48">
        <v>9</v>
      </c>
      <c r="L265" s="45">
        <f t="shared" si="28"/>
        <v>9</v>
      </c>
      <c r="M265" s="42" t="s">
        <v>1</v>
      </c>
      <c r="N265" s="41">
        <v>1</v>
      </c>
      <c r="O265" s="38">
        <f t="shared" si="29"/>
        <v>9</v>
      </c>
      <c r="P265" s="35">
        <f t="shared" si="26"/>
        <v>248.5</v>
      </c>
      <c r="Q265" s="34">
        <f t="shared" si="27"/>
        <v>298.2</v>
      </c>
      <c r="Y265" s="214"/>
      <c r="Z265" s="214"/>
      <c r="AA265" s="33">
        <v>248.5</v>
      </c>
    </row>
    <row r="266" spans="1:27" ht="15" customHeight="1" x14ac:dyDescent="0.25">
      <c r="A266" s="59" t="s">
        <v>302</v>
      </c>
      <c r="B266" s="58" t="s">
        <v>1184</v>
      </c>
      <c r="C266" s="60">
        <v>1000</v>
      </c>
      <c r="D266" s="60">
        <v>30</v>
      </c>
      <c r="E266" s="57">
        <v>45</v>
      </c>
      <c r="F266" s="55" t="s">
        <v>1241</v>
      </c>
      <c r="G266" s="54" t="s">
        <v>1242</v>
      </c>
      <c r="H266" s="53" t="s">
        <v>0</v>
      </c>
      <c r="I266" s="51" t="s">
        <v>3</v>
      </c>
      <c r="J266" s="49" t="s">
        <v>3</v>
      </c>
      <c r="K266" s="48">
        <v>9</v>
      </c>
      <c r="L266" s="45">
        <f t="shared" si="28"/>
        <v>9</v>
      </c>
      <c r="M266" s="42" t="s">
        <v>1</v>
      </c>
      <c r="N266" s="41">
        <v>1</v>
      </c>
      <c r="O266" s="38">
        <f t="shared" si="29"/>
        <v>9</v>
      </c>
      <c r="P266" s="35">
        <f t="shared" si="26"/>
        <v>251</v>
      </c>
      <c r="Q266" s="34">
        <f t="shared" si="27"/>
        <v>301.2</v>
      </c>
      <c r="Y266" s="214"/>
      <c r="Z266" s="214"/>
      <c r="AA266" s="33">
        <v>251</v>
      </c>
    </row>
    <row r="267" spans="1:27" ht="15" customHeight="1" x14ac:dyDescent="0.25">
      <c r="A267" s="59" t="s">
        <v>302</v>
      </c>
      <c r="B267" s="58" t="s">
        <v>1184</v>
      </c>
      <c r="C267" s="60">
        <v>1000</v>
      </c>
      <c r="D267" s="60">
        <v>30</v>
      </c>
      <c r="E267" s="57">
        <v>48</v>
      </c>
      <c r="F267" s="55" t="s">
        <v>1243</v>
      </c>
      <c r="G267" s="54" t="s">
        <v>1244</v>
      </c>
      <c r="H267" s="53" t="s">
        <v>0</v>
      </c>
      <c r="I267" s="51" t="s">
        <v>3</v>
      </c>
      <c r="J267" s="49" t="s">
        <v>3</v>
      </c>
      <c r="K267" s="48">
        <v>9</v>
      </c>
      <c r="L267" s="45">
        <f t="shared" si="28"/>
        <v>9</v>
      </c>
      <c r="M267" s="42" t="s">
        <v>1</v>
      </c>
      <c r="N267" s="41">
        <v>1</v>
      </c>
      <c r="O267" s="38">
        <f t="shared" si="29"/>
        <v>9</v>
      </c>
      <c r="P267" s="35">
        <f t="shared" si="26"/>
        <v>254.5</v>
      </c>
      <c r="Q267" s="34">
        <f t="shared" si="27"/>
        <v>305.39999999999998</v>
      </c>
      <c r="Y267" s="214"/>
      <c r="Z267" s="214"/>
      <c r="AA267" s="33">
        <v>254.5</v>
      </c>
    </row>
    <row r="268" spans="1:27" ht="15" customHeight="1" x14ac:dyDescent="0.25">
      <c r="A268" s="59" t="s">
        <v>302</v>
      </c>
      <c r="B268" s="58" t="s">
        <v>1184</v>
      </c>
      <c r="C268" s="60">
        <v>1000</v>
      </c>
      <c r="D268" s="60">
        <v>30</v>
      </c>
      <c r="E268" s="57">
        <v>54</v>
      </c>
      <c r="F268" s="55" t="s">
        <v>1245</v>
      </c>
      <c r="G268" s="54" t="s">
        <v>1246</v>
      </c>
      <c r="H268" s="53" t="s">
        <v>0</v>
      </c>
      <c r="I268" s="51" t="s">
        <v>3</v>
      </c>
      <c r="J268" s="49"/>
      <c r="K268" s="48">
        <v>8</v>
      </c>
      <c r="L268" s="45">
        <f t="shared" si="28"/>
        <v>8</v>
      </c>
      <c r="M268" s="105" t="s">
        <v>35</v>
      </c>
      <c r="N268" s="41">
        <v>2</v>
      </c>
      <c r="O268" s="38">
        <f t="shared" si="29"/>
        <v>16</v>
      </c>
      <c r="P268" s="35">
        <f t="shared" si="26"/>
        <v>260.5</v>
      </c>
      <c r="Q268" s="34">
        <f t="shared" si="27"/>
        <v>312.60000000000002</v>
      </c>
      <c r="Y268" s="214"/>
      <c r="Z268" s="214"/>
      <c r="AA268" s="33">
        <v>260.5</v>
      </c>
    </row>
    <row r="269" spans="1:27" ht="15" customHeight="1" x14ac:dyDescent="0.25">
      <c r="A269" s="59" t="s">
        <v>302</v>
      </c>
      <c r="B269" s="58" t="s">
        <v>1184</v>
      </c>
      <c r="C269" s="60">
        <v>1000</v>
      </c>
      <c r="D269" s="60">
        <v>30</v>
      </c>
      <c r="E269" s="57">
        <v>57</v>
      </c>
      <c r="F269" s="55" t="s">
        <v>1247</v>
      </c>
      <c r="G269" s="54" t="s">
        <v>1248</v>
      </c>
      <c r="H269" s="53" t="s">
        <v>0</v>
      </c>
      <c r="I269" s="51" t="s">
        <v>3</v>
      </c>
      <c r="J269" s="49" t="s">
        <v>3</v>
      </c>
      <c r="K269" s="48">
        <v>8</v>
      </c>
      <c r="L269" s="45">
        <f t="shared" si="28"/>
        <v>8</v>
      </c>
      <c r="M269" s="42" t="s">
        <v>1</v>
      </c>
      <c r="N269" s="41">
        <v>1</v>
      </c>
      <c r="O269" s="38">
        <f t="shared" si="29"/>
        <v>8</v>
      </c>
      <c r="P269" s="35">
        <f t="shared" si="26"/>
        <v>262.5</v>
      </c>
      <c r="Q269" s="34">
        <f t="shared" si="27"/>
        <v>315</v>
      </c>
      <c r="Y269" s="214"/>
      <c r="Z269" s="214"/>
      <c r="AA269" s="33">
        <v>262.5</v>
      </c>
    </row>
    <row r="270" spans="1:27" ht="15" customHeight="1" x14ac:dyDescent="0.25">
      <c r="A270" s="59" t="s">
        <v>302</v>
      </c>
      <c r="B270" s="58" t="s">
        <v>1184</v>
      </c>
      <c r="C270" s="60">
        <v>1000</v>
      </c>
      <c r="D270" s="60">
        <v>30</v>
      </c>
      <c r="E270" s="57">
        <v>60</v>
      </c>
      <c r="F270" s="55" t="s">
        <v>1249</v>
      </c>
      <c r="G270" s="54" t="s">
        <v>1250</v>
      </c>
      <c r="H270" s="53" t="s">
        <v>0</v>
      </c>
      <c r="I270" s="51" t="s">
        <v>3</v>
      </c>
      <c r="J270" s="49" t="s">
        <v>3</v>
      </c>
      <c r="K270" s="48">
        <v>8</v>
      </c>
      <c r="L270" s="45">
        <f t="shared" si="28"/>
        <v>8</v>
      </c>
      <c r="M270" s="42" t="s">
        <v>1</v>
      </c>
      <c r="N270" s="41">
        <v>1</v>
      </c>
      <c r="O270" s="38">
        <f t="shared" si="29"/>
        <v>8</v>
      </c>
      <c r="P270" s="35">
        <f t="shared" ref="P270:P303" si="30">ROUND(AA270*(1-$Q$12),2)</f>
        <v>265</v>
      </c>
      <c r="Q270" s="34">
        <f t="shared" ref="Q270:Q301" si="31">ROUND(P270*1.2,2)</f>
        <v>318</v>
      </c>
      <c r="Y270" s="214"/>
      <c r="Z270" s="214"/>
      <c r="AA270" s="33">
        <v>265</v>
      </c>
    </row>
    <row r="271" spans="1:27" ht="15" customHeight="1" x14ac:dyDescent="0.25">
      <c r="A271" s="59" t="s">
        <v>302</v>
      </c>
      <c r="B271" s="58" t="s">
        <v>1184</v>
      </c>
      <c r="C271" s="60">
        <v>1000</v>
      </c>
      <c r="D271" s="60">
        <v>30</v>
      </c>
      <c r="E271" s="57">
        <v>64</v>
      </c>
      <c r="F271" s="55" t="s">
        <v>1251</v>
      </c>
      <c r="G271" s="54" t="s">
        <v>1252</v>
      </c>
      <c r="H271" s="53" t="s">
        <v>0</v>
      </c>
      <c r="I271" s="51" t="s">
        <v>3</v>
      </c>
      <c r="J271" s="49" t="s">
        <v>3</v>
      </c>
      <c r="K271" s="48">
        <v>7</v>
      </c>
      <c r="L271" s="45">
        <f t="shared" si="28"/>
        <v>7</v>
      </c>
      <c r="M271" s="42" t="s">
        <v>1</v>
      </c>
      <c r="N271" s="41">
        <v>1</v>
      </c>
      <c r="O271" s="38">
        <f t="shared" si="29"/>
        <v>7</v>
      </c>
      <c r="P271" s="35">
        <f t="shared" si="30"/>
        <v>275</v>
      </c>
      <c r="Q271" s="34">
        <f t="shared" si="31"/>
        <v>330</v>
      </c>
      <c r="Y271" s="214"/>
      <c r="Z271" s="214"/>
      <c r="AA271" s="33">
        <v>275</v>
      </c>
    </row>
    <row r="272" spans="1:27" ht="15" customHeight="1" x14ac:dyDescent="0.25">
      <c r="A272" s="59" t="s">
        <v>302</v>
      </c>
      <c r="B272" s="58" t="s">
        <v>1184</v>
      </c>
      <c r="C272" s="60">
        <v>1000</v>
      </c>
      <c r="D272" s="60">
        <v>30</v>
      </c>
      <c r="E272" s="57">
        <v>70</v>
      </c>
      <c r="F272" s="55" t="s">
        <v>1253</v>
      </c>
      <c r="G272" s="54" t="s">
        <v>1254</v>
      </c>
      <c r="H272" s="53" t="s">
        <v>0</v>
      </c>
      <c r="I272" s="51"/>
      <c r="J272" s="49" t="s">
        <v>3</v>
      </c>
      <c r="K272" s="48">
        <v>7</v>
      </c>
      <c r="L272" s="45">
        <f t="shared" si="28"/>
        <v>7</v>
      </c>
      <c r="M272" s="103" t="s">
        <v>34</v>
      </c>
      <c r="N272" s="41">
        <v>6</v>
      </c>
      <c r="O272" s="38">
        <f t="shared" si="29"/>
        <v>42</v>
      </c>
      <c r="P272" s="35">
        <f t="shared" si="30"/>
        <v>292</v>
      </c>
      <c r="Q272" s="34">
        <f t="shared" si="31"/>
        <v>350.4</v>
      </c>
      <c r="Y272" s="214"/>
      <c r="Z272" s="214"/>
      <c r="AA272" s="33">
        <v>292</v>
      </c>
    </row>
    <row r="273" spans="1:27" ht="15" customHeight="1" x14ac:dyDescent="0.25">
      <c r="A273" s="59" t="s">
        <v>302</v>
      </c>
      <c r="B273" s="58" t="s">
        <v>1184</v>
      </c>
      <c r="C273" s="60">
        <v>1000</v>
      </c>
      <c r="D273" s="60">
        <v>30</v>
      </c>
      <c r="E273" s="57">
        <v>76</v>
      </c>
      <c r="F273" s="55" t="s">
        <v>1255</v>
      </c>
      <c r="G273" s="54" t="s">
        <v>1256</v>
      </c>
      <c r="H273" s="53" t="s">
        <v>0</v>
      </c>
      <c r="I273" s="51" t="s">
        <v>3</v>
      </c>
      <c r="J273" s="49" t="s">
        <v>3</v>
      </c>
      <c r="K273" s="48">
        <v>6</v>
      </c>
      <c r="L273" s="45">
        <f t="shared" si="28"/>
        <v>6</v>
      </c>
      <c r="M273" s="42" t="s">
        <v>1</v>
      </c>
      <c r="N273" s="41">
        <v>1</v>
      </c>
      <c r="O273" s="38">
        <f t="shared" si="29"/>
        <v>6</v>
      </c>
      <c r="P273" s="35">
        <f t="shared" si="30"/>
        <v>303.5</v>
      </c>
      <c r="Q273" s="34">
        <f t="shared" si="31"/>
        <v>364.2</v>
      </c>
      <c r="Y273" s="214"/>
      <c r="Z273" s="214"/>
      <c r="AA273" s="33">
        <v>303.5</v>
      </c>
    </row>
    <row r="274" spans="1:27" ht="15" customHeight="1" x14ac:dyDescent="0.25">
      <c r="A274" s="59" t="s">
        <v>302</v>
      </c>
      <c r="B274" s="58" t="s">
        <v>1184</v>
      </c>
      <c r="C274" s="60">
        <v>1000</v>
      </c>
      <c r="D274" s="60">
        <v>30</v>
      </c>
      <c r="E274" s="57">
        <v>83</v>
      </c>
      <c r="F274" s="55" t="s">
        <v>1257</v>
      </c>
      <c r="G274" s="54" t="s">
        <v>1258</v>
      </c>
      <c r="H274" s="53" t="s">
        <v>0</v>
      </c>
      <c r="I274" s="51"/>
      <c r="J274" s="49" t="s">
        <v>3</v>
      </c>
      <c r="K274" s="48">
        <v>6</v>
      </c>
      <c r="L274" s="45">
        <f t="shared" si="28"/>
        <v>6</v>
      </c>
      <c r="M274" s="103" t="s">
        <v>34</v>
      </c>
      <c r="N274" s="41">
        <v>7</v>
      </c>
      <c r="O274" s="38">
        <f t="shared" si="29"/>
        <v>42</v>
      </c>
      <c r="P274" s="35">
        <f t="shared" si="30"/>
        <v>324.5</v>
      </c>
      <c r="Q274" s="34">
        <f t="shared" si="31"/>
        <v>389.4</v>
      </c>
      <c r="Y274" s="214"/>
      <c r="Z274" s="214"/>
      <c r="AA274" s="33">
        <v>324.5</v>
      </c>
    </row>
    <row r="275" spans="1:27" ht="15" customHeight="1" x14ac:dyDescent="0.25">
      <c r="A275" s="59" t="s">
        <v>302</v>
      </c>
      <c r="B275" s="58" t="s">
        <v>1184</v>
      </c>
      <c r="C275" s="60">
        <v>1000</v>
      </c>
      <c r="D275" s="60">
        <v>30</v>
      </c>
      <c r="E275" s="57">
        <v>89</v>
      </c>
      <c r="F275" s="55" t="s">
        <v>1259</v>
      </c>
      <c r="G275" s="54" t="s">
        <v>1260</v>
      </c>
      <c r="H275" s="53" t="s">
        <v>0</v>
      </c>
      <c r="I275" s="51" t="s">
        <v>3</v>
      </c>
      <c r="J275" s="49" t="s">
        <v>3</v>
      </c>
      <c r="K275" s="48">
        <v>6</v>
      </c>
      <c r="L275" s="45">
        <f t="shared" si="28"/>
        <v>6</v>
      </c>
      <c r="M275" s="42" t="s">
        <v>1</v>
      </c>
      <c r="N275" s="41">
        <v>1</v>
      </c>
      <c r="O275" s="38">
        <f t="shared" si="29"/>
        <v>6</v>
      </c>
      <c r="P275" s="35">
        <f t="shared" si="30"/>
        <v>348.5</v>
      </c>
      <c r="Q275" s="34">
        <f t="shared" si="31"/>
        <v>418.2</v>
      </c>
      <c r="Y275" s="214"/>
      <c r="Z275" s="214"/>
      <c r="AA275" s="33">
        <v>348.5</v>
      </c>
    </row>
    <row r="276" spans="1:27" ht="15" customHeight="1" x14ac:dyDescent="0.25">
      <c r="A276" s="59" t="s">
        <v>302</v>
      </c>
      <c r="B276" s="58" t="s">
        <v>1184</v>
      </c>
      <c r="C276" s="60">
        <v>1000</v>
      </c>
      <c r="D276" s="60">
        <v>30</v>
      </c>
      <c r="E276" s="57">
        <v>102</v>
      </c>
      <c r="F276" s="55" t="s">
        <v>1261</v>
      </c>
      <c r="G276" s="54" t="s">
        <v>1262</v>
      </c>
      <c r="H276" s="53" t="s">
        <v>0</v>
      </c>
      <c r="I276" s="51"/>
      <c r="J276" s="49" t="s">
        <v>3</v>
      </c>
      <c r="K276" s="48">
        <v>5</v>
      </c>
      <c r="L276" s="45">
        <f t="shared" si="28"/>
        <v>5</v>
      </c>
      <c r="M276" s="103" t="s">
        <v>34</v>
      </c>
      <c r="N276" s="41">
        <v>8</v>
      </c>
      <c r="O276" s="38">
        <f t="shared" si="29"/>
        <v>40</v>
      </c>
      <c r="P276" s="35">
        <f t="shared" si="30"/>
        <v>365.5</v>
      </c>
      <c r="Q276" s="34">
        <f t="shared" si="31"/>
        <v>438.6</v>
      </c>
      <c r="Y276" s="214"/>
      <c r="Z276" s="214"/>
      <c r="AA276" s="33">
        <v>365.5</v>
      </c>
    </row>
    <row r="277" spans="1:27" ht="15" customHeight="1" x14ac:dyDescent="0.25">
      <c r="A277" s="59" t="s">
        <v>302</v>
      </c>
      <c r="B277" s="58" t="s">
        <v>1184</v>
      </c>
      <c r="C277" s="60">
        <v>1000</v>
      </c>
      <c r="D277" s="60">
        <v>30</v>
      </c>
      <c r="E277" s="57">
        <v>108</v>
      </c>
      <c r="F277" s="55" t="s">
        <v>1263</v>
      </c>
      <c r="G277" s="54" t="s">
        <v>1264</v>
      </c>
      <c r="H277" s="53" t="s">
        <v>0</v>
      </c>
      <c r="I277" s="51" t="s">
        <v>3</v>
      </c>
      <c r="J277" s="49" t="s">
        <v>3</v>
      </c>
      <c r="K277" s="48">
        <v>5</v>
      </c>
      <c r="L277" s="45">
        <f t="shared" si="28"/>
        <v>5</v>
      </c>
      <c r="M277" s="42" t="s">
        <v>1</v>
      </c>
      <c r="N277" s="41">
        <v>1</v>
      </c>
      <c r="O277" s="38">
        <f t="shared" si="29"/>
        <v>5</v>
      </c>
      <c r="P277" s="35">
        <f t="shared" si="30"/>
        <v>472</v>
      </c>
      <c r="Q277" s="34">
        <f t="shared" si="31"/>
        <v>566.4</v>
      </c>
      <c r="Y277" s="214"/>
      <c r="Z277" s="214"/>
      <c r="AA277" s="33">
        <v>472</v>
      </c>
    </row>
    <row r="278" spans="1:27" ht="15" customHeight="1" x14ac:dyDescent="0.25">
      <c r="A278" s="59" t="s">
        <v>302</v>
      </c>
      <c r="B278" s="58" t="s">
        <v>1184</v>
      </c>
      <c r="C278" s="60">
        <v>1000</v>
      </c>
      <c r="D278" s="60">
        <v>30</v>
      </c>
      <c r="E278" s="57">
        <v>114</v>
      </c>
      <c r="F278" s="55" t="s">
        <v>1265</v>
      </c>
      <c r="G278" s="54" t="s">
        <v>1266</v>
      </c>
      <c r="H278" s="53" t="s">
        <v>0</v>
      </c>
      <c r="I278" s="51" t="s">
        <v>3</v>
      </c>
      <c r="J278" s="49" t="s">
        <v>3</v>
      </c>
      <c r="K278" s="48">
        <v>5</v>
      </c>
      <c r="L278" s="45">
        <f t="shared" si="28"/>
        <v>5</v>
      </c>
      <c r="M278" s="42" t="s">
        <v>1</v>
      </c>
      <c r="N278" s="41">
        <v>1</v>
      </c>
      <c r="O278" s="38">
        <f t="shared" si="29"/>
        <v>5</v>
      </c>
      <c r="P278" s="35">
        <f t="shared" si="30"/>
        <v>490</v>
      </c>
      <c r="Q278" s="34">
        <f t="shared" si="31"/>
        <v>588</v>
      </c>
      <c r="Y278" s="214"/>
      <c r="Z278" s="214"/>
      <c r="AA278" s="33">
        <v>490</v>
      </c>
    </row>
    <row r="279" spans="1:27" ht="15" customHeight="1" x14ac:dyDescent="0.25">
      <c r="A279" s="59" t="s">
        <v>302</v>
      </c>
      <c r="B279" s="58" t="s">
        <v>1184</v>
      </c>
      <c r="C279" s="60">
        <v>1000</v>
      </c>
      <c r="D279" s="60">
        <v>30</v>
      </c>
      <c r="E279" s="57">
        <v>133</v>
      </c>
      <c r="F279" s="55" t="s">
        <v>1267</v>
      </c>
      <c r="G279" s="54" t="s">
        <v>1268</v>
      </c>
      <c r="H279" s="53" t="s">
        <v>0</v>
      </c>
      <c r="I279" s="51" t="s">
        <v>3</v>
      </c>
      <c r="J279" s="49" t="s">
        <v>3</v>
      </c>
      <c r="K279" s="48">
        <v>4</v>
      </c>
      <c r="L279" s="45">
        <f t="shared" si="28"/>
        <v>4</v>
      </c>
      <c r="M279" s="42" t="s">
        <v>1</v>
      </c>
      <c r="N279" s="41">
        <v>1</v>
      </c>
      <c r="O279" s="38">
        <f t="shared" si="29"/>
        <v>4</v>
      </c>
      <c r="P279" s="35">
        <f t="shared" si="30"/>
        <v>502.5</v>
      </c>
      <c r="Q279" s="34">
        <f t="shared" si="31"/>
        <v>603</v>
      </c>
      <c r="Y279" s="214"/>
      <c r="Z279" s="214"/>
      <c r="AA279" s="33">
        <v>502.5</v>
      </c>
    </row>
    <row r="280" spans="1:27" ht="15" customHeight="1" x14ac:dyDescent="0.25">
      <c r="A280" s="59" t="s">
        <v>302</v>
      </c>
      <c r="B280" s="58" t="s">
        <v>1184</v>
      </c>
      <c r="C280" s="60">
        <v>1000</v>
      </c>
      <c r="D280" s="60">
        <v>30</v>
      </c>
      <c r="E280" s="57">
        <v>159</v>
      </c>
      <c r="F280" s="55" t="s">
        <v>1269</v>
      </c>
      <c r="G280" s="54" t="s">
        <v>1270</v>
      </c>
      <c r="H280" s="53" t="s">
        <v>0</v>
      </c>
      <c r="I280" s="51" t="s">
        <v>3</v>
      </c>
      <c r="J280" s="49" t="s">
        <v>3</v>
      </c>
      <c r="K280" s="48">
        <v>4</v>
      </c>
      <c r="L280" s="45">
        <f t="shared" si="28"/>
        <v>4</v>
      </c>
      <c r="M280" s="42" t="s">
        <v>1</v>
      </c>
      <c r="N280" s="41">
        <v>1</v>
      </c>
      <c r="O280" s="38">
        <f t="shared" si="29"/>
        <v>4</v>
      </c>
      <c r="P280" s="35">
        <f t="shared" si="30"/>
        <v>563.5</v>
      </c>
      <c r="Q280" s="34">
        <f t="shared" si="31"/>
        <v>676.2</v>
      </c>
      <c r="Y280" s="214"/>
      <c r="Z280" s="214"/>
      <c r="AA280" s="33">
        <v>563.5</v>
      </c>
    </row>
    <row r="281" spans="1:27" ht="15" customHeight="1" x14ac:dyDescent="0.25">
      <c r="A281" s="59" t="s">
        <v>302</v>
      </c>
      <c r="B281" s="58" t="s">
        <v>1184</v>
      </c>
      <c r="C281" s="60">
        <v>1000</v>
      </c>
      <c r="D281" s="60">
        <v>30</v>
      </c>
      <c r="E281" s="57">
        <v>169</v>
      </c>
      <c r="F281" s="55" t="s">
        <v>1271</v>
      </c>
      <c r="G281" s="54" t="s">
        <v>1272</v>
      </c>
      <c r="H281" s="53" t="s">
        <v>0</v>
      </c>
      <c r="I281" s="51" t="s">
        <v>3</v>
      </c>
      <c r="J281" s="49"/>
      <c r="K281" s="48">
        <v>4</v>
      </c>
      <c r="L281" s="45">
        <f t="shared" si="28"/>
        <v>4</v>
      </c>
      <c r="M281" s="103" t="s">
        <v>34</v>
      </c>
      <c r="N281" s="41">
        <v>10</v>
      </c>
      <c r="O281" s="38">
        <f t="shared" si="29"/>
        <v>40</v>
      </c>
      <c r="P281" s="35">
        <f t="shared" si="30"/>
        <v>594</v>
      </c>
      <c r="Q281" s="34">
        <f t="shared" si="31"/>
        <v>712.8</v>
      </c>
      <c r="Y281" s="214"/>
      <c r="Z281" s="214"/>
      <c r="AA281" s="33">
        <v>594</v>
      </c>
    </row>
    <row r="282" spans="1:27" ht="15" customHeight="1" x14ac:dyDescent="0.25">
      <c r="A282" s="59" t="s">
        <v>302</v>
      </c>
      <c r="B282" s="58" t="s">
        <v>1184</v>
      </c>
      <c r="C282" s="60">
        <v>1000</v>
      </c>
      <c r="D282" s="60">
        <v>30</v>
      </c>
      <c r="E282" s="57">
        <v>194</v>
      </c>
      <c r="F282" s="55" t="s">
        <v>1273</v>
      </c>
      <c r="G282" s="54" t="s">
        <v>1274</v>
      </c>
      <c r="H282" s="53" t="s">
        <v>0</v>
      </c>
      <c r="I282" s="51"/>
      <c r="J282" s="49" t="s">
        <v>3</v>
      </c>
      <c r="K282" s="48">
        <v>3</v>
      </c>
      <c r="L282" s="45">
        <f t="shared" si="28"/>
        <v>3</v>
      </c>
      <c r="M282" s="103" t="s">
        <v>34</v>
      </c>
      <c r="N282" s="41">
        <v>14</v>
      </c>
      <c r="O282" s="38">
        <f t="shared" si="29"/>
        <v>42</v>
      </c>
      <c r="P282" s="35">
        <f t="shared" si="30"/>
        <v>626</v>
      </c>
      <c r="Q282" s="34">
        <f t="shared" si="31"/>
        <v>751.2</v>
      </c>
      <c r="Y282" s="214"/>
      <c r="Z282" s="214"/>
      <c r="AA282" s="33">
        <v>626</v>
      </c>
    </row>
    <row r="283" spans="1:27" ht="15" customHeight="1" x14ac:dyDescent="0.25">
      <c r="A283" s="59" t="s">
        <v>302</v>
      </c>
      <c r="B283" s="58" t="s">
        <v>1184</v>
      </c>
      <c r="C283" s="60">
        <v>1000</v>
      </c>
      <c r="D283" s="60">
        <v>30</v>
      </c>
      <c r="E283" s="57">
        <v>205</v>
      </c>
      <c r="F283" s="55" t="s">
        <v>1275</v>
      </c>
      <c r="G283" s="54" t="s">
        <v>1276</v>
      </c>
      <c r="H283" s="53" t="s">
        <v>0</v>
      </c>
      <c r="I283" s="51"/>
      <c r="J283" s="49" t="s">
        <v>3</v>
      </c>
      <c r="K283" s="48">
        <v>3</v>
      </c>
      <c r="L283" s="45">
        <f t="shared" si="28"/>
        <v>3</v>
      </c>
      <c r="M283" s="103" t="s">
        <v>34</v>
      </c>
      <c r="N283" s="41">
        <v>14</v>
      </c>
      <c r="O283" s="38">
        <f t="shared" si="29"/>
        <v>42</v>
      </c>
      <c r="P283" s="35">
        <f t="shared" si="30"/>
        <v>681</v>
      </c>
      <c r="Q283" s="34">
        <f t="shared" si="31"/>
        <v>817.2</v>
      </c>
      <c r="Y283" s="214"/>
      <c r="Z283" s="214"/>
      <c r="AA283" s="33">
        <v>681</v>
      </c>
    </row>
    <row r="284" spans="1:27" ht="15" customHeight="1" x14ac:dyDescent="0.25">
      <c r="A284" s="59" t="s">
        <v>302</v>
      </c>
      <c r="B284" s="58" t="s">
        <v>1184</v>
      </c>
      <c r="C284" s="60">
        <v>1000</v>
      </c>
      <c r="D284" s="60">
        <v>30</v>
      </c>
      <c r="E284" s="57">
        <v>219</v>
      </c>
      <c r="F284" s="55" t="s">
        <v>1277</v>
      </c>
      <c r="G284" s="54" t="s">
        <v>1278</v>
      </c>
      <c r="H284" s="53" t="s">
        <v>0</v>
      </c>
      <c r="I284" s="51" t="s">
        <v>3</v>
      </c>
      <c r="J284" s="49"/>
      <c r="K284" s="48">
        <v>3</v>
      </c>
      <c r="L284" s="45">
        <f t="shared" si="28"/>
        <v>3</v>
      </c>
      <c r="M284" s="42" t="s">
        <v>1</v>
      </c>
      <c r="N284" s="41">
        <v>1</v>
      </c>
      <c r="O284" s="38">
        <f t="shared" si="29"/>
        <v>3</v>
      </c>
      <c r="P284" s="35">
        <f t="shared" si="30"/>
        <v>746</v>
      </c>
      <c r="Q284" s="34">
        <f t="shared" si="31"/>
        <v>895.2</v>
      </c>
      <c r="Y284" s="214"/>
      <c r="Z284" s="214"/>
      <c r="AA284" s="33">
        <v>746</v>
      </c>
    </row>
    <row r="285" spans="1:27" ht="15" customHeight="1" x14ac:dyDescent="0.25">
      <c r="A285" s="59" t="s">
        <v>302</v>
      </c>
      <c r="B285" s="58" t="s">
        <v>1184</v>
      </c>
      <c r="C285" s="60">
        <v>1000</v>
      </c>
      <c r="D285" s="60">
        <v>30</v>
      </c>
      <c r="E285" s="57">
        <v>273</v>
      </c>
      <c r="F285" s="55" t="s">
        <v>1279</v>
      </c>
      <c r="G285" s="54" t="s">
        <v>1280</v>
      </c>
      <c r="H285" s="53" t="s">
        <v>0</v>
      </c>
      <c r="I285" s="51" t="s">
        <v>3</v>
      </c>
      <c r="J285" s="49"/>
      <c r="K285" s="48">
        <v>2</v>
      </c>
      <c r="L285" s="45">
        <f t="shared" si="28"/>
        <v>2</v>
      </c>
      <c r="M285" s="105" t="s">
        <v>35</v>
      </c>
      <c r="N285" s="41">
        <v>5</v>
      </c>
      <c r="O285" s="38">
        <f t="shared" si="29"/>
        <v>10</v>
      </c>
      <c r="P285" s="35">
        <f t="shared" si="30"/>
        <v>1011</v>
      </c>
      <c r="Q285" s="34">
        <f t="shared" si="31"/>
        <v>1213.2</v>
      </c>
      <c r="Y285" s="214"/>
      <c r="Z285" s="214"/>
      <c r="AA285" s="33">
        <v>1011</v>
      </c>
    </row>
    <row r="286" spans="1:27" ht="15" customHeight="1" x14ac:dyDescent="0.25">
      <c r="A286" s="59" t="s">
        <v>302</v>
      </c>
      <c r="B286" s="58" t="s">
        <v>1184</v>
      </c>
      <c r="C286" s="60">
        <v>1000</v>
      </c>
      <c r="D286" s="57">
        <v>40</v>
      </c>
      <c r="E286" s="57">
        <v>18</v>
      </c>
      <c r="F286" s="55" t="s">
        <v>1281</v>
      </c>
      <c r="G286" s="54" t="s">
        <v>1282</v>
      </c>
      <c r="H286" s="53" t="s">
        <v>0</v>
      </c>
      <c r="I286" s="51" t="s">
        <v>3</v>
      </c>
      <c r="J286" s="49"/>
      <c r="K286" s="48">
        <v>9</v>
      </c>
      <c r="L286" s="45">
        <f t="shared" si="28"/>
        <v>9</v>
      </c>
      <c r="M286" s="103" t="s">
        <v>34</v>
      </c>
      <c r="N286" s="41">
        <v>5</v>
      </c>
      <c r="O286" s="38">
        <f t="shared" si="29"/>
        <v>45</v>
      </c>
      <c r="P286" s="35">
        <f t="shared" si="30"/>
        <v>254.5</v>
      </c>
      <c r="Q286" s="34">
        <f t="shared" si="31"/>
        <v>305.39999999999998</v>
      </c>
      <c r="Y286" s="214"/>
      <c r="Z286" s="214"/>
      <c r="AA286" s="33">
        <v>254.5</v>
      </c>
    </row>
    <row r="287" spans="1:27" ht="15" customHeight="1" x14ac:dyDescent="0.25">
      <c r="A287" s="59" t="s">
        <v>302</v>
      </c>
      <c r="B287" s="58" t="s">
        <v>1184</v>
      </c>
      <c r="C287" s="60">
        <v>1000</v>
      </c>
      <c r="D287" s="60">
        <v>40</v>
      </c>
      <c r="E287" s="57">
        <v>21</v>
      </c>
      <c r="F287" s="55" t="s">
        <v>1283</v>
      </c>
      <c r="G287" s="54" t="s">
        <v>1284</v>
      </c>
      <c r="H287" s="53" t="s">
        <v>0</v>
      </c>
      <c r="I287" s="51" t="s">
        <v>3</v>
      </c>
      <c r="J287" s="49" t="s">
        <v>3</v>
      </c>
      <c r="K287" s="48">
        <v>9</v>
      </c>
      <c r="L287" s="45">
        <f t="shared" si="28"/>
        <v>9</v>
      </c>
      <c r="M287" s="105" t="s">
        <v>35</v>
      </c>
      <c r="N287" s="41">
        <v>2</v>
      </c>
      <c r="O287" s="38">
        <f t="shared" si="29"/>
        <v>18</v>
      </c>
      <c r="P287" s="35">
        <f t="shared" si="30"/>
        <v>261.5</v>
      </c>
      <c r="Q287" s="34">
        <f t="shared" si="31"/>
        <v>313.8</v>
      </c>
      <c r="Y287" s="214"/>
      <c r="Z287" s="214"/>
      <c r="AA287" s="33">
        <v>261.5</v>
      </c>
    </row>
    <row r="288" spans="1:27" ht="15" customHeight="1" x14ac:dyDescent="0.25">
      <c r="A288" s="59" t="s">
        <v>302</v>
      </c>
      <c r="B288" s="58" t="s">
        <v>1184</v>
      </c>
      <c r="C288" s="60">
        <v>1000</v>
      </c>
      <c r="D288" s="60">
        <v>40</v>
      </c>
      <c r="E288" s="57">
        <v>25</v>
      </c>
      <c r="F288" s="55" t="s">
        <v>1285</v>
      </c>
      <c r="G288" s="54" t="s">
        <v>1286</v>
      </c>
      <c r="H288" s="53" t="s">
        <v>0</v>
      </c>
      <c r="I288" s="51" t="s">
        <v>3</v>
      </c>
      <c r="J288" s="49"/>
      <c r="K288" s="48">
        <v>9</v>
      </c>
      <c r="L288" s="45">
        <f t="shared" si="28"/>
        <v>9</v>
      </c>
      <c r="M288" s="105" t="s">
        <v>35</v>
      </c>
      <c r="N288" s="41">
        <v>2</v>
      </c>
      <c r="O288" s="38">
        <f t="shared" si="29"/>
        <v>18</v>
      </c>
      <c r="P288" s="35">
        <f t="shared" si="30"/>
        <v>294.5</v>
      </c>
      <c r="Q288" s="34">
        <f t="shared" si="31"/>
        <v>353.4</v>
      </c>
      <c r="Y288" s="214"/>
      <c r="Z288" s="214"/>
      <c r="AA288" s="33">
        <v>294.5</v>
      </c>
    </row>
    <row r="289" spans="1:27" ht="15" customHeight="1" x14ac:dyDescent="0.25">
      <c r="A289" s="59" t="s">
        <v>302</v>
      </c>
      <c r="B289" s="58" t="s">
        <v>1184</v>
      </c>
      <c r="C289" s="60">
        <v>1000</v>
      </c>
      <c r="D289" s="60">
        <v>40</v>
      </c>
      <c r="E289" s="57">
        <v>28</v>
      </c>
      <c r="F289" s="55" t="s">
        <v>1287</v>
      </c>
      <c r="G289" s="54" t="s">
        <v>1288</v>
      </c>
      <c r="H289" s="53" t="s">
        <v>0</v>
      </c>
      <c r="I289" s="51" t="s">
        <v>3</v>
      </c>
      <c r="J289" s="49"/>
      <c r="K289" s="48">
        <v>9</v>
      </c>
      <c r="L289" s="45">
        <f t="shared" si="28"/>
        <v>9</v>
      </c>
      <c r="M289" s="105" t="s">
        <v>35</v>
      </c>
      <c r="N289" s="41">
        <v>2</v>
      </c>
      <c r="O289" s="38">
        <f t="shared" si="29"/>
        <v>18</v>
      </c>
      <c r="P289" s="35">
        <f t="shared" si="30"/>
        <v>305</v>
      </c>
      <c r="Q289" s="34">
        <f t="shared" si="31"/>
        <v>366</v>
      </c>
      <c r="Y289" s="214"/>
      <c r="Z289" s="214"/>
      <c r="AA289" s="33">
        <v>305</v>
      </c>
    </row>
    <row r="290" spans="1:27" ht="15" customHeight="1" x14ac:dyDescent="0.25">
      <c r="A290" s="59" t="s">
        <v>302</v>
      </c>
      <c r="B290" s="58" t="s">
        <v>1184</v>
      </c>
      <c r="C290" s="60">
        <v>1000</v>
      </c>
      <c r="D290" s="60">
        <v>40</v>
      </c>
      <c r="E290" s="57">
        <v>32</v>
      </c>
      <c r="F290" s="55" t="s">
        <v>1289</v>
      </c>
      <c r="G290" s="54" t="s">
        <v>1290</v>
      </c>
      <c r="H290" s="53" t="s">
        <v>0</v>
      </c>
      <c r="I290" s="51" t="s">
        <v>3</v>
      </c>
      <c r="J290" s="49"/>
      <c r="K290" s="48">
        <v>8</v>
      </c>
      <c r="L290" s="45">
        <f t="shared" si="28"/>
        <v>8</v>
      </c>
      <c r="M290" s="42" t="s">
        <v>1</v>
      </c>
      <c r="N290" s="41">
        <v>1</v>
      </c>
      <c r="O290" s="38">
        <f t="shared" si="29"/>
        <v>8</v>
      </c>
      <c r="P290" s="35">
        <f t="shared" si="30"/>
        <v>318.5</v>
      </c>
      <c r="Q290" s="34">
        <f t="shared" si="31"/>
        <v>382.2</v>
      </c>
      <c r="Y290" s="214"/>
      <c r="Z290" s="214"/>
      <c r="AA290" s="33">
        <v>318.5</v>
      </c>
    </row>
    <row r="291" spans="1:27" ht="15" customHeight="1" x14ac:dyDescent="0.25">
      <c r="A291" s="59" t="s">
        <v>302</v>
      </c>
      <c r="B291" s="58" t="s">
        <v>1184</v>
      </c>
      <c r="C291" s="60">
        <v>1000</v>
      </c>
      <c r="D291" s="60">
        <v>40</v>
      </c>
      <c r="E291" s="57">
        <v>35</v>
      </c>
      <c r="F291" s="55" t="s">
        <v>1291</v>
      </c>
      <c r="G291" s="54" t="s">
        <v>1292</v>
      </c>
      <c r="H291" s="53" t="s">
        <v>0</v>
      </c>
      <c r="I291" s="51" t="s">
        <v>3</v>
      </c>
      <c r="J291" s="49" t="s">
        <v>3</v>
      </c>
      <c r="K291" s="48">
        <v>8</v>
      </c>
      <c r="L291" s="45">
        <f t="shared" si="28"/>
        <v>8</v>
      </c>
      <c r="M291" s="42" t="s">
        <v>1</v>
      </c>
      <c r="N291" s="41">
        <v>1</v>
      </c>
      <c r="O291" s="38">
        <f t="shared" si="29"/>
        <v>8</v>
      </c>
      <c r="P291" s="35">
        <f t="shared" si="30"/>
        <v>319.5</v>
      </c>
      <c r="Q291" s="34">
        <f t="shared" si="31"/>
        <v>383.4</v>
      </c>
      <c r="Y291" s="214"/>
      <c r="Z291" s="214"/>
      <c r="AA291" s="33">
        <v>319.5</v>
      </c>
    </row>
    <row r="292" spans="1:27" ht="15" customHeight="1" x14ac:dyDescent="0.25">
      <c r="A292" s="59" t="s">
        <v>302</v>
      </c>
      <c r="B292" s="58" t="s">
        <v>1184</v>
      </c>
      <c r="C292" s="60">
        <v>1000</v>
      </c>
      <c r="D292" s="60">
        <v>40</v>
      </c>
      <c r="E292" s="57">
        <v>38</v>
      </c>
      <c r="F292" s="55" t="s">
        <v>1293</v>
      </c>
      <c r="G292" s="54" t="s">
        <v>1294</v>
      </c>
      <c r="H292" s="53" t="s">
        <v>0</v>
      </c>
      <c r="I292" s="51" t="s">
        <v>3</v>
      </c>
      <c r="J292" s="49"/>
      <c r="K292" s="48">
        <v>8</v>
      </c>
      <c r="L292" s="45">
        <f t="shared" si="28"/>
        <v>8</v>
      </c>
      <c r="M292" s="105" t="s">
        <v>35</v>
      </c>
      <c r="N292" s="41">
        <v>2</v>
      </c>
      <c r="O292" s="38">
        <f t="shared" si="29"/>
        <v>16</v>
      </c>
      <c r="P292" s="35">
        <f t="shared" si="30"/>
        <v>324.5</v>
      </c>
      <c r="Q292" s="34">
        <f t="shared" si="31"/>
        <v>389.4</v>
      </c>
      <c r="Y292" s="214"/>
      <c r="Z292" s="214"/>
      <c r="AA292" s="33">
        <v>324.5</v>
      </c>
    </row>
    <row r="293" spans="1:27" ht="15" customHeight="1" x14ac:dyDescent="0.25">
      <c r="A293" s="59" t="s">
        <v>302</v>
      </c>
      <c r="B293" s="58" t="s">
        <v>1184</v>
      </c>
      <c r="C293" s="60">
        <v>1000</v>
      </c>
      <c r="D293" s="60">
        <v>40</v>
      </c>
      <c r="E293" s="57">
        <v>42</v>
      </c>
      <c r="F293" s="55" t="s">
        <v>1295</v>
      </c>
      <c r="G293" s="54" t="s">
        <v>1296</v>
      </c>
      <c r="H293" s="53" t="s">
        <v>0</v>
      </c>
      <c r="I293" s="51" t="s">
        <v>3</v>
      </c>
      <c r="J293" s="49" t="s">
        <v>3</v>
      </c>
      <c r="K293" s="48">
        <v>7</v>
      </c>
      <c r="L293" s="45">
        <f t="shared" si="28"/>
        <v>7</v>
      </c>
      <c r="M293" s="42" t="s">
        <v>1</v>
      </c>
      <c r="N293" s="41">
        <v>1</v>
      </c>
      <c r="O293" s="38">
        <f t="shared" si="29"/>
        <v>7</v>
      </c>
      <c r="P293" s="35">
        <f t="shared" si="30"/>
        <v>332</v>
      </c>
      <c r="Q293" s="34">
        <f t="shared" si="31"/>
        <v>398.4</v>
      </c>
      <c r="Y293" s="214"/>
      <c r="Z293" s="214"/>
      <c r="AA293" s="33">
        <v>332</v>
      </c>
    </row>
    <row r="294" spans="1:27" ht="15" customHeight="1" x14ac:dyDescent="0.25">
      <c r="A294" s="59" t="s">
        <v>302</v>
      </c>
      <c r="B294" s="58" t="s">
        <v>1184</v>
      </c>
      <c r="C294" s="60">
        <v>1000</v>
      </c>
      <c r="D294" s="60">
        <v>40</v>
      </c>
      <c r="E294" s="57">
        <v>45</v>
      </c>
      <c r="F294" s="55" t="s">
        <v>1297</v>
      </c>
      <c r="G294" s="54" t="s">
        <v>1298</v>
      </c>
      <c r="H294" s="53" t="s">
        <v>0</v>
      </c>
      <c r="I294" s="51" t="s">
        <v>3</v>
      </c>
      <c r="J294" s="49" t="s">
        <v>3</v>
      </c>
      <c r="K294" s="48">
        <v>7</v>
      </c>
      <c r="L294" s="45">
        <f t="shared" si="28"/>
        <v>7</v>
      </c>
      <c r="M294" s="105" t="s">
        <v>35</v>
      </c>
      <c r="N294" s="41">
        <v>2</v>
      </c>
      <c r="O294" s="38">
        <f t="shared" si="29"/>
        <v>14</v>
      </c>
      <c r="P294" s="35">
        <f t="shared" si="30"/>
        <v>338</v>
      </c>
      <c r="Q294" s="34">
        <f t="shared" si="31"/>
        <v>405.6</v>
      </c>
      <c r="Y294" s="214"/>
      <c r="Z294" s="214"/>
      <c r="AA294" s="33">
        <v>338</v>
      </c>
    </row>
    <row r="295" spans="1:27" ht="15" customHeight="1" x14ac:dyDescent="0.25">
      <c r="A295" s="59" t="s">
        <v>302</v>
      </c>
      <c r="B295" s="58" t="s">
        <v>1184</v>
      </c>
      <c r="C295" s="60">
        <v>1000</v>
      </c>
      <c r="D295" s="60">
        <v>40</v>
      </c>
      <c r="E295" s="57">
        <v>48</v>
      </c>
      <c r="F295" s="55" t="s">
        <v>1299</v>
      </c>
      <c r="G295" s="54" t="s">
        <v>1300</v>
      </c>
      <c r="H295" s="53" t="s">
        <v>0</v>
      </c>
      <c r="I295" s="51" t="s">
        <v>3</v>
      </c>
      <c r="J295" s="49" t="s">
        <v>3</v>
      </c>
      <c r="K295" s="48">
        <v>7</v>
      </c>
      <c r="L295" s="45">
        <f t="shared" si="28"/>
        <v>7</v>
      </c>
      <c r="M295" s="42" t="s">
        <v>1</v>
      </c>
      <c r="N295" s="41">
        <v>1</v>
      </c>
      <c r="O295" s="38">
        <f t="shared" si="29"/>
        <v>7</v>
      </c>
      <c r="P295" s="35">
        <f t="shared" si="30"/>
        <v>341</v>
      </c>
      <c r="Q295" s="34">
        <f t="shared" si="31"/>
        <v>409.2</v>
      </c>
      <c r="Y295" s="214"/>
      <c r="Z295" s="214"/>
      <c r="AA295" s="33">
        <v>341</v>
      </c>
    </row>
    <row r="296" spans="1:27" ht="15" customHeight="1" x14ac:dyDescent="0.25">
      <c r="A296" s="59" t="s">
        <v>302</v>
      </c>
      <c r="B296" s="58" t="s">
        <v>1184</v>
      </c>
      <c r="C296" s="60">
        <v>1000</v>
      </c>
      <c r="D296" s="60">
        <v>40</v>
      </c>
      <c r="E296" s="57">
        <v>54</v>
      </c>
      <c r="F296" s="55" t="s">
        <v>1301</v>
      </c>
      <c r="G296" s="54" t="s">
        <v>1302</v>
      </c>
      <c r="H296" s="53" t="s">
        <v>0</v>
      </c>
      <c r="I296" s="51" t="s">
        <v>3</v>
      </c>
      <c r="J296" s="49"/>
      <c r="K296" s="48">
        <v>7</v>
      </c>
      <c r="L296" s="45">
        <f t="shared" si="28"/>
        <v>7</v>
      </c>
      <c r="M296" s="105" t="s">
        <v>35</v>
      </c>
      <c r="N296" s="41">
        <v>2</v>
      </c>
      <c r="O296" s="38">
        <f t="shared" si="29"/>
        <v>14</v>
      </c>
      <c r="P296" s="35">
        <f t="shared" si="30"/>
        <v>348.5</v>
      </c>
      <c r="Q296" s="34">
        <f t="shared" si="31"/>
        <v>418.2</v>
      </c>
      <c r="Y296" s="214"/>
      <c r="Z296" s="214"/>
      <c r="AA296" s="33">
        <v>348.5</v>
      </c>
    </row>
    <row r="297" spans="1:27" ht="15" customHeight="1" x14ac:dyDescent="0.25">
      <c r="A297" s="59" t="s">
        <v>302</v>
      </c>
      <c r="B297" s="58" t="s">
        <v>1184</v>
      </c>
      <c r="C297" s="60">
        <v>1000</v>
      </c>
      <c r="D297" s="60">
        <v>40</v>
      </c>
      <c r="E297" s="57">
        <v>57</v>
      </c>
      <c r="F297" s="55" t="s">
        <v>1303</v>
      </c>
      <c r="G297" s="54" t="s">
        <v>1304</v>
      </c>
      <c r="H297" s="53" t="s">
        <v>0</v>
      </c>
      <c r="I297" s="51" t="s">
        <v>3</v>
      </c>
      <c r="J297" s="49" t="s">
        <v>3</v>
      </c>
      <c r="K297" s="48">
        <v>7</v>
      </c>
      <c r="L297" s="45">
        <f t="shared" si="28"/>
        <v>7</v>
      </c>
      <c r="M297" s="42" t="s">
        <v>1</v>
      </c>
      <c r="N297" s="41">
        <v>1</v>
      </c>
      <c r="O297" s="38">
        <f t="shared" si="29"/>
        <v>7</v>
      </c>
      <c r="P297" s="35">
        <f t="shared" si="30"/>
        <v>371</v>
      </c>
      <c r="Q297" s="34">
        <f t="shared" si="31"/>
        <v>445.2</v>
      </c>
      <c r="Y297" s="214"/>
      <c r="Z297" s="214"/>
      <c r="AA297" s="33">
        <v>371</v>
      </c>
    </row>
    <row r="298" spans="1:27" ht="15" customHeight="1" x14ac:dyDescent="0.25">
      <c r="A298" s="59" t="s">
        <v>302</v>
      </c>
      <c r="B298" s="58" t="s">
        <v>1184</v>
      </c>
      <c r="C298" s="60">
        <v>1000</v>
      </c>
      <c r="D298" s="60">
        <v>40</v>
      </c>
      <c r="E298" s="57">
        <v>60</v>
      </c>
      <c r="F298" s="55" t="s">
        <v>1305</v>
      </c>
      <c r="G298" s="54" t="s">
        <v>1306</v>
      </c>
      <c r="H298" s="53" t="s">
        <v>0</v>
      </c>
      <c r="I298" s="51" t="s">
        <v>3</v>
      </c>
      <c r="J298" s="49" t="s">
        <v>3</v>
      </c>
      <c r="K298" s="48">
        <v>7</v>
      </c>
      <c r="L298" s="45">
        <f t="shared" si="28"/>
        <v>7</v>
      </c>
      <c r="M298" s="42" t="s">
        <v>1</v>
      </c>
      <c r="N298" s="41">
        <v>1</v>
      </c>
      <c r="O298" s="38">
        <f t="shared" si="29"/>
        <v>7</v>
      </c>
      <c r="P298" s="35">
        <f t="shared" si="30"/>
        <v>376.5</v>
      </c>
      <c r="Q298" s="34">
        <f t="shared" si="31"/>
        <v>451.8</v>
      </c>
      <c r="Y298" s="214"/>
      <c r="Z298" s="214"/>
      <c r="AA298" s="33">
        <v>376.5</v>
      </c>
    </row>
    <row r="299" spans="1:27" ht="15" customHeight="1" x14ac:dyDescent="0.25">
      <c r="A299" s="59" t="s">
        <v>302</v>
      </c>
      <c r="B299" s="58" t="s">
        <v>1184</v>
      </c>
      <c r="C299" s="60">
        <v>1000</v>
      </c>
      <c r="D299" s="60">
        <v>40</v>
      </c>
      <c r="E299" s="57">
        <v>64</v>
      </c>
      <c r="F299" s="55" t="s">
        <v>1307</v>
      </c>
      <c r="G299" s="54" t="s">
        <v>1308</v>
      </c>
      <c r="H299" s="53" t="s">
        <v>0</v>
      </c>
      <c r="I299" s="51" t="s">
        <v>3</v>
      </c>
      <c r="J299" s="49" t="s">
        <v>3</v>
      </c>
      <c r="K299" s="48">
        <v>7</v>
      </c>
      <c r="L299" s="45">
        <f t="shared" si="28"/>
        <v>7</v>
      </c>
      <c r="M299" s="105" t="s">
        <v>35</v>
      </c>
      <c r="N299" s="41">
        <v>2</v>
      </c>
      <c r="O299" s="38">
        <f t="shared" si="29"/>
        <v>14</v>
      </c>
      <c r="P299" s="35">
        <f t="shared" si="30"/>
        <v>391.5</v>
      </c>
      <c r="Q299" s="34">
        <f t="shared" si="31"/>
        <v>469.8</v>
      </c>
      <c r="Y299" s="214"/>
      <c r="Z299" s="214"/>
      <c r="AA299" s="33">
        <v>391.5</v>
      </c>
    </row>
    <row r="300" spans="1:27" ht="15" customHeight="1" x14ac:dyDescent="0.25">
      <c r="A300" s="59" t="s">
        <v>302</v>
      </c>
      <c r="B300" s="58" t="s">
        <v>1184</v>
      </c>
      <c r="C300" s="60">
        <v>1000</v>
      </c>
      <c r="D300" s="60">
        <v>40</v>
      </c>
      <c r="E300" s="57">
        <v>70</v>
      </c>
      <c r="F300" s="55" t="s">
        <v>1309</v>
      </c>
      <c r="G300" s="54" t="s">
        <v>1310</v>
      </c>
      <c r="H300" s="53" t="s">
        <v>0</v>
      </c>
      <c r="I300" s="51" t="s">
        <v>3</v>
      </c>
      <c r="J300" s="49" t="s">
        <v>3</v>
      </c>
      <c r="K300" s="48">
        <v>6</v>
      </c>
      <c r="L300" s="45">
        <f t="shared" si="28"/>
        <v>6</v>
      </c>
      <c r="M300" s="103" t="s">
        <v>34</v>
      </c>
      <c r="N300" s="41">
        <v>7</v>
      </c>
      <c r="O300" s="38">
        <f t="shared" si="29"/>
        <v>42</v>
      </c>
      <c r="P300" s="35">
        <f t="shared" si="30"/>
        <v>443</v>
      </c>
      <c r="Q300" s="34">
        <f t="shared" si="31"/>
        <v>531.6</v>
      </c>
      <c r="Y300" s="214"/>
      <c r="Z300" s="214"/>
      <c r="AA300" s="33">
        <v>443</v>
      </c>
    </row>
    <row r="301" spans="1:27" ht="15" customHeight="1" x14ac:dyDescent="0.25">
      <c r="A301" s="59" t="s">
        <v>302</v>
      </c>
      <c r="B301" s="58" t="s">
        <v>1184</v>
      </c>
      <c r="C301" s="60">
        <v>1000</v>
      </c>
      <c r="D301" s="60">
        <v>40</v>
      </c>
      <c r="E301" s="57">
        <v>76</v>
      </c>
      <c r="F301" s="55" t="s">
        <v>1311</v>
      </c>
      <c r="G301" s="54" t="s">
        <v>1312</v>
      </c>
      <c r="H301" s="53" t="s">
        <v>0</v>
      </c>
      <c r="I301" s="51" t="s">
        <v>3</v>
      </c>
      <c r="J301" s="49" t="s">
        <v>3</v>
      </c>
      <c r="K301" s="48">
        <v>6</v>
      </c>
      <c r="L301" s="45">
        <f t="shared" si="28"/>
        <v>6</v>
      </c>
      <c r="M301" s="42" t="s">
        <v>1</v>
      </c>
      <c r="N301" s="41">
        <v>1</v>
      </c>
      <c r="O301" s="38">
        <f t="shared" si="29"/>
        <v>6</v>
      </c>
      <c r="P301" s="35">
        <f t="shared" si="30"/>
        <v>451.5</v>
      </c>
      <c r="Q301" s="34">
        <f t="shared" si="31"/>
        <v>541.79999999999995</v>
      </c>
      <c r="Y301" s="214"/>
      <c r="Z301" s="214"/>
      <c r="AA301" s="33">
        <v>451.5</v>
      </c>
    </row>
    <row r="302" spans="1:27" ht="15" customHeight="1" x14ac:dyDescent="0.25">
      <c r="A302" s="59" t="s">
        <v>302</v>
      </c>
      <c r="B302" s="58" t="s">
        <v>1184</v>
      </c>
      <c r="C302" s="60">
        <v>1000</v>
      </c>
      <c r="D302" s="60">
        <v>40</v>
      </c>
      <c r="E302" s="57">
        <v>83</v>
      </c>
      <c r="F302" s="55" t="s">
        <v>1313</v>
      </c>
      <c r="G302" s="54" t="s">
        <v>1314</v>
      </c>
      <c r="H302" s="53" t="s">
        <v>0</v>
      </c>
      <c r="I302" s="51"/>
      <c r="J302" s="49" t="s">
        <v>3</v>
      </c>
      <c r="K302" s="48">
        <v>5</v>
      </c>
      <c r="L302" s="45">
        <f t="shared" si="28"/>
        <v>5</v>
      </c>
      <c r="M302" s="103" t="s">
        <v>34</v>
      </c>
      <c r="N302" s="41">
        <v>8</v>
      </c>
      <c r="O302" s="38">
        <f t="shared" si="29"/>
        <v>40</v>
      </c>
      <c r="P302" s="35">
        <f t="shared" si="30"/>
        <v>459</v>
      </c>
      <c r="Q302" s="34">
        <f t="shared" ref="Q302:Q303" si="32">ROUND(P302*1.2,2)</f>
        <v>550.79999999999995</v>
      </c>
      <c r="Y302" s="214"/>
      <c r="Z302" s="214"/>
      <c r="AA302" s="33">
        <v>459</v>
      </c>
    </row>
    <row r="303" spans="1:27" ht="15" customHeight="1" x14ac:dyDescent="0.25">
      <c r="A303" s="59" t="s">
        <v>302</v>
      </c>
      <c r="B303" s="58" t="s">
        <v>1184</v>
      </c>
      <c r="C303" s="60">
        <v>1000</v>
      </c>
      <c r="D303" s="60">
        <v>40</v>
      </c>
      <c r="E303" s="57">
        <v>89</v>
      </c>
      <c r="F303" s="55" t="s">
        <v>1315</v>
      </c>
      <c r="G303" s="54" t="s">
        <v>1316</v>
      </c>
      <c r="H303" s="53" t="s">
        <v>0</v>
      </c>
      <c r="I303" s="51" t="s">
        <v>3</v>
      </c>
      <c r="J303" s="49" t="s">
        <v>3</v>
      </c>
      <c r="K303" s="48">
        <v>5</v>
      </c>
      <c r="L303" s="45">
        <f t="shared" si="28"/>
        <v>5</v>
      </c>
      <c r="M303" s="42" t="s">
        <v>1</v>
      </c>
      <c r="N303" s="41">
        <v>1</v>
      </c>
      <c r="O303" s="38">
        <f t="shared" si="29"/>
        <v>5</v>
      </c>
      <c r="P303" s="35">
        <f t="shared" si="30"/>
        <v>492.5</v>
      </c>
      <c r="Q303" s="34">
        <f t="shared" si="32"/>
        <v>591</v>
      </c>
      <c r="Y303" s="214"/>
      <c r="Z303" s="214"/>
      <c r="AA303" s="33">
        <v>492.5</v>
      </c>
    </row>
    <row r="304" spans="1:27" ht="15" customHeight="1" x14ac:dyDescent="0.25">
      <c r="A304" s="59" t="s">
        <v>302</v>
      </c>
      <c r="B304" s="58" t="s">
        <v>1184</v>
      </c>
      <c r="C304" s="60">
        <v>1000</v>
      </c>
      <c r="D304" s="60">
        <v>40</v>
      </c>
      <c r="E304" s="57">
        <v>102</v>
      </c>
      <c r="F304" s="55" t="s">
        <v>1317</v>
      </c>
      <c r="G304" s="54" t="s">
        <v>1318</v>
      </c>
      <c r="H304" s="53" t="s">
        <v>0</v>
      </c>
      <c r="I304" s="51"/>
      <c r="J304" s="49" t="s">
        <v>3</v>
      </c>
      <c r="K304" s="48">
        <v>5</v>
      </c>
      <c r="L304" s="45">
        <f t="shared" si="28"/>
        <v>5</v>
      </c>
      <c r="M304" s="298" t="s">
        <v>34</v>
      </c>
      <c r="N304" s="41">
        <v>8</v>
      </c>
      <c r="O304" s="38">
        <f t="shared" si="29"/>
        <v>40</v>
      </c>
      <c r="P304" s="299" t="s">
        <v>71</v>
      </c>
      <c r="Q304" s="34"/>
      <c r="Y304" s="214"/>
      <c r="Z304" s="214"/>
      <c r="AA304" s="33">
        <v>502.5</v>
      </c>
    </row>
    <row r="305" spans="1:27" ht="15" customHeight="1" x14ac:dyDescent="0.25">
      <c r="A305" s="59" t="s">
        <v>302</v>
      </c>
      <c r="B305" s="58" t="s">
        <v>1184</v>
      </c>
      <c r="C305" s="60">
        <v>1000</v>
      </c>
      <c r="D305" s="60">
        <v>40</v>
      </c>
      <c r="E305" s="57">
        <v>108</v>
      </c>
      <c r="F305" s="55" t="s">
        <v>1319</v>
      </c>
      <c r="G305" s="54" t="s">
        <v>1320</v>
      </c>
      <c r="H305" s="53" t="s">
        <v>0</v>
      </c>
      <c r="I305" s="51" t="s">
        <v>3</v>
      </c>
      <c r="J305" s="49" t="s">
        <v>3</v>
      </c>
      <c r="K305" s="48">
        <v>5</v>
      </c>
      <c r="L305" s="45">
        <f t="shared" si="28"/>
        <v>5</v>
      </c>
      <c r="M305" s="42" t="s">
        <v>1</v>
      </c>
      <c r="N305" s="41">
        <v>1</v>
      </c>
      <c r="O305" s="38">
        <f t="shared" si="29"/>
        <v>5</v>
      </c>
      <c r="P305" s="35">
        <f t="shared" ref="P305:P310" si="33">ROUND(AA305*(1-$Q$12),2)</f>
        <v>517</v>
      </c>
      <c r="Q305" s="34">
        <f t="shared" ref="Q305:Q310" si="34">ROUND(P305*1.2,2)</f>
        <v>620.4</v>
      </c>
      <c r="Y305" s="214"/>
      <c r="Z305" s="214"/>
      <c r="AA305" s="33">
        <v>517</v>
      </c>
    </row>
    <row r="306" spans="1:27" ht="15" customHeight="1" x14ac:dyDescent="0.25">
      <c r="A306" s="59" t="s">
        <v>302</v>
      </c>
      <c r="B306" s="58" t="s">
        <v>1184</v>
      </c>
      <c r="C306" s="60">
        <v>1000</v>
      </c>
      <c r="D306" s="60">
        <v>40</v>
      </c>
      <c r="E306" s="57">
        <v>114</v>
      </c>
      <c r="F306" s="55" t="s">
        <v>1321</v>
      </c>
      <c r="G306" s="54" t="s">
        <v>1322</v>
      </c>
      <c r="H306" s="53" t="s">
        <v>0</v>
      </c>
      <c r="I306" s="51" t="s">
        <v>3</v>
      </c>
      <c r="J306" s="49" t="s">
        <v>3</v>
      </c>
      <c r="K306" s="48">
        <v>4</v>
      </c>
      <c r="L306" s="45">
        <f t="shared" si="28"/>
        <v>4</v>
      </c>
      <c r="M306" s="103" t="s">
        <v>34</v>
      </c>
      <c r="N306" s="41">
        <v>10</v>
      </c>
      <c r="O306" s="38">
        <f t="shared" si="29"/>
        <v>40</v>
      </c>
      <c r="P306" s="35">
        <f t="shared" si="33"/>
        <v>537</v>
      </c>
      <c r="Q306" s="34">
        <f t="shared" si="34"/>
        <v>644.4</v>
      </c>
      <c r="Y306" s="214"/>
      <c r="Z306" s="214"/>
      <c r="AA306" s="33">
        <v>537</v>
      </c>
    </row>
    <row r="307" spans="1:27" ht="15" customHeight="1" x14ac:dyDescent="0.25">
      <c r="A307" s="59" t="s">
        <v>302</v>
      </c>
      <c r="B307" s="58" t="s">
        <v>1184</v>
      </c>
      <c r="C307" s="60">
        <v>1000</v>
      </c>
      <c r="D307" s="60">
        <v>40</v>
      </c>
      <c r="E307" s="57">
        <v>133</v>
      </c>
      <c r="F307" s="55" t="s">
        <v>1323</v>
      </c>
      <c r="G307" s="54" t="s">
        <v>1324</v>
      </c>
      <c r="H307" s="53" t="s">
        <v>0</v>
      </c>
      <c r="I307" s="51" t="s">
        <v>3</v>
      </c>
      <c r="J307" s="49" t="s">
        <v>3</v>
      </c>
      <c r="K307" s="48">
        <v>4</v>
      </c>
      <c r="L307" s="45">
        <f t="shared" si="28"/>
        <v>4</v>
      </c>
      <c r="M307" s="42" t="s">
        <v>1</v>
      </c>
      <c r="N307" s="41">
        <v>1</v>
      </c>
      <c r="O307" s="38">
        <f t="shared" si="29"/>
        <v>4</v>
      </c>
      <c r="P307" s="35">
        <f t="shared" si="33"/>
        <v>580.5</v>
      </c>
      <c r="Q307" s="34">
        <f t="shared" si="34"/>
        <v>696.6</v>
      </c>
      <c r="Y307" s="214"/>
      <c r="Z307" s="214"/>
      <c r="AA307" s="33">
        <v>580.5</v>
      </c>
    </row>
    <row r="308" spans="1:27" ht="15" customHeight="1" x14ac:dyDescent="0.25">
      <c r="A308" s="59" t="s">
        <v>302</v>
      </c>
      <c r="B308" s="58" t="s">
        <v>1184</v>
      </c>
      <c r="C308" s="60">
        <v>1000</v>
      </c>
      <c r="D308" s="60">
        <v>40</v>
      </c>
      <c r="E308" s="57">
        <v>140</v>
      </c>
      <c r="F308" s="55" t="s">
        <v>1325</v>
      </c>
      <c r="G308" s="54" t="s">
        <v>1326</v>
      </c>
      <c r="H308" s="53" t="s">
        <v>0</v>
      </c>
      <c r="I308" s="51"/>
      <c r="J308" s="49" t="s">
        <v>3</v>
      </c>
      <c r="K308" s="48">
        <v>4</v>
      </c>
      <c r="L308" s="45">
        <f t="shared" si="28"/>
        <v>4</v>
      </c>
      <c r="M308" s="103" t="s">
        <v>34</v>
      </c>
      <c r="N308" s="41">
        <v>10</v>
      </c>
      <c r="O308" s="38">
        <f t="shared" si="29"/>
        <v>40</v>
      </c>
      <c r="P308" s="35">
        <f t="shared" si="33"/>
        <v>604.5</v>
      </c>
      <c r="Q308" s="34">
        <f t="shared" si="34"/>
        <v>725.4</v>
      </c>
      <c r="Y308" s="214"/>
      <c r="Z308" s="214"/>
      <c r="AA308" s="33">
        <v>604.5</v>
      </c>
    </row>
    <row r="309" spans="1:27" ht="15" customHeight="1" x14ac:dyDescent="0.25">
      <c r="A309" s="59" t="s">
        <v>302</v>
      </c>
      <c r="B309" s="58" t="s">
        <v>1184</v>
      </c>
      <c r="C309" s="60">
        <v>1000</v>
      </c>
      <c r="D309" s="60">
        <v>40</v>
      </c>
      <c r="E309" s="57">
        <v>159</v>
      </c>
      <c r="F309" s="55" t="s">
        <v>1327</v>
      </c>
      <c r="G309" s="54" t="s">
        <v>1328</v>
      </c>
      <c r="H309" s="53" t="s">
        <v>0</v>
      </c>
      <c r="I309" s="51" t="s">
        <v>3</v>
      </c>
      <c r="J309" s="49" t="s">
        <v>3</v>
      </c>
      <c r="K309" s="48">
        <v>3</v>
      </c>
      <c r="L309" s="45">
        <f t="shared" si="28"/>
        <v>3</v>
      </c>
      <c r="M309" s="42" t="s">
        <v>1</v>
      </c>
      <c r="N309" s="41">
        <v>1</v>
      </c>
      <c r="O309" s="38">
        <f t="shared" si="29"/>
        <v>3</v>
      </c>
      <c r="P309" s="35">
        <f t="shared" si="33"/>
        <v>648</v>
      </c>
      <c r="Q309" s="34">
        <f t="shared" si="34"/>
        <v>777.6</v>
      </c>
      <c r="Y309" s="214"/>
      <c r="Z309" s="214"/>
      <c r="AA309" s="33">
        <v>648</v>
      </c>
    </row>
    <row r="310" spans="1:27" ht="15" customHeight="1" x14ac:dyDescent="0.25">
      <c r="A310" s="59" t="s">
        <v>302</v>
      </c>
      <c r="B310" s="58" t="s">
        <v>1184</v>
      </c>
      <c r="C310" s="60">
        <v>1000</v>
      </c>
      <c r="D310" s="60">
        <v>40</v>
      </c>
      <c r="E310" s="57">
        <v>169</v>
      </c>
      <c r="F310" s="55" t="s">
        <v>1329</v>
      </c>
      <c r="G310" s="54" t="s">
        <v>1330</v>
      </c>
      <c r="H310" s="53" t="s">
        <v>0</v>
      </c>
      <c r="I310" s="51" t="s">
        <v>3</v>
      </c>
      <c r="J310" s="49" t="s">
        <v>3</v>
      </c>
      <c r="K310" s="48">
        <v>3</v>
      </c>
      <c r="L310" s="45">
        <f t="shared" si="28"/>
        <v>3</v>
      </c>
      <c r="M310" s="103" t="s">
        <v>34</v>
      </c>
      <c r="N310" s="41">
        <v>14</v>
      </c>
      <c r="O310" s="38">
        <f t="shared" si="29"/>
        <v>42</v>
      </c>
      <c r="P310" s="35">
        <f t="shared" si="33"/>
        <v>680</v>
      </c>
      <c r="Q310" s="34">
        <f t="shared" si="34"/>
        <v>816</v>
      </c>
      <c r="Y310" s="214"/>
      <c r="Z310" s="214"/>
      <c r="AA310" s="33">
        <v>680</v>
      </c>
    </row>
    <row r="311" spans="1:27" ht="15" customHeight="1" x14ac:dyDescent="0.25">
      <c r="A311" s="59" t="s">
        <v>302</v>
      </c>
      <c r="B311" s="58" t="s">
        <v>1184</v>
      </c>
      <c r="C311" s="60">
        <v>1000</v>
      </c>
      <c r="D311" s="60">
        <v>40</v>
      </c>
      <c r="E311" s="57">
        <v>194</v>
      </c>
      <c r="F311" s="55" t="s">
        <v>1331</v>
      </c>
      <c r="G311" s="54" t="s">
        <v>1332</v>
      </c>
      <c r="H311" s="53" t="s">
        <v>0</v>
      </c>
      <c r="I311" s="51"/>
      <c r="J311" s="49" t="s">
        <v>3</v>
      </c>
      <c r="K311" s="48">
        <v>3</v>
      </c>
      <c r="L311" s="45">
        <f t="shared" si="28"/>
        <v>3</v>
      </c>
      <c r="M311" s="298" t="s">
        <v>34</v>
      </c>
      <c r="N311" s="41">
        <v>14</v>
      </c>
      <c r="O311" s="38">
        <f t="shared" si="29"/>
        <v>42</v>
      </c>
      <c r="P311" s="299" t="s">
        <v>71</v>
      </c>
      <c r="Q311" s="34"/>
      <c r="Y311" s="214"/>
      <c r="Z311" s="214"/>
      <c r="AA311" s="33">
        <v>741</v>
      </c>
    </row>
    <row r="312" spans="1:27" ht="15" customHeight="1" x14ac:dyDescent="0.25">
      <c r="A312" s="59" t="s">
        <v>302</v>
      </c>
      <c r="B312" s="58" t="s">
        <v>1184</v>
      </c>
      <c r="C312" s="60">
        <v>1000</v>
      </c>
      <c r="D312" s="60">
        <v>40</v>
      </c>
      <c r="E312" s="57">
        <v>205</v>
      </c>
      <c r="F312" s="55" t="s">
        <v>1333</v>
      </c>
      <c r="G312" s="54" t="s">
        <v>1334</v>
      </c>
      <c r="H312" s="53" t="s">
        <v>0</v>
      </c>
      <c r="I312" s="51"/>
      <c r="J312" s="49" t="s">
        <v>3</v>
      </c>
      <c r="K312" s="48">
        <v>3</v>
      </c>
      <c r="L312" s="45">
        <f t="shared" si="28"/>
        <v>3</v>
      </c>
      <c r="M312" s="298" t="s">
        <v>34</v>
      </c>
      <c r="N312" s="41">
        <v>14</v>
      </c>
      <c r="O312" s="38">
        <f t="shared" si="29"/>
        <v>42</v>
      </c>
      <c r="P312" s="299" t="s">
        <v>71</v>
      </c>
      <c r="Q312" s="34"/>
      <c r="Y312" s="214"/>
      <c r="Z312" s="214"/>
      <c r="AA312" s="33">
        <v>786</v>
      </c>
    </row>
    <row r="313" spans="1:27" ht="15" customHeight="1" x14ac:dyDescent="0.25">
      <c r="A313" s="59" t="s">
        <v>302</v>
      </c>
      <c r="B313" s="58" t="s">
        <v>1184</v>
      </c>
      <c r="C313" s="60">
        <v>1000</v>
      </c>
      <c r="D313" s="60">
        <v>40</v>
      </c>
      <c r="E313" s="57">
        <v>219</v>
      </c>
      <c r="F313" s="55" t="s">
        <v>1335</v>
      </c>
      <c r="G313" s="54" t="s">
        <v>1336</v>
      </c>
      <c r="H313" s="53" t="s">
        <v>0</v>
      </c>
      <c r="I313" s="51" t="s">
        <v>3</v>
      </c>
      <c r="J313" s="49" t="s">
        <v>3</v>
      </c>
      <c r="K313" s="48">
        <v>3</v>
      </c>
      <c r="L313" s="45">
        <f t="shared" si="28"/>
        <v>3</v>
      </c>
      <c r="M313" s="105" t="s">
        <v>35</v>
      </c>
      <c r="N313" s="41">
        <v>4</v>
      </c>
      <c r="O313" s="38">
        <f t="shared" si="29"/>
        <v>12</v>
      </c>
      <c r="P313" s="35">
        <f>ROUND(AA313*(1-$Q$12),2)</f>
        <v>846</v>
      </c>
      <c r="Q313" s="34">
        <f>ROUND(P313*1.2,2)</f>
        <v>1015.2</v>
      </c>
      <c r="Y313" s="214"/>
      <c r="Z313" s="214"/>
      <c r="AA313" s="33">
        <v>846</v>
      </c>
    </row>
    <row r="314" spans="1:27" ht="15" customHeight="1" x14ac:dyDescent="0.25">
      <c r="A314" s="59" t="s">
        <v>302</v>
      </c>
      <c r="B314" s="58" t="s">
        <v>1184</v>
      </c>
      <c r="C314" s="60">
        <v>1000</v>
      </c>
      <c r="D314" s="60">
        <v>40</v>
      </c>
      <c r="E314" s="57">
        <v>245</v>
      </c>
      <c r="F314" s="55" t="s">
        <v>1337</v>
      </c>
      <c r="G314" s="54" t="s">
        <v>1338</v>
      </c>
      <c r="H314" s="53" t="s">
        <v>0</v>
      </c>
      <c r="I314" s="51"/>
      <c r="J314" s="49" t="s">
        <v>3</v>
      </c>
      <c r="K314" s="48">
        <v>2</v>
      </c>
      <c r="L314" s="45">
        <f t="shared" si="28"/>
        <v>2</v>
      </c>
      <c r="M314" s="298" t="s">
        <v>34</v>
      </c>
      <c r="N314" s="41">
        <v>20</v>
      </c>
      <c r="O314" s="38">
        <f t="shared" si="29"/>
        <v>40</v>
      </c>
      <c r="P314" s="299" t="s">
        <v>71</v>
      </c>
      <c r="Q314" s="34"/>
      <c r="Y314" s="214"/>
      <c r="Z314" s="214"/>
      <c r="AA314" s="33">
        <v>988</v>
      </c>
    </row>
    <row r="315" spans="1:27" ht="15" customHeight="1" x14ac:dyDescent="0.25">
      <c r="A315" s="59" t="s">
        <v>302</v>
      </c>
      <c r="B315" s="58" t="s">
        <v>1184</v>
      </c>
      <c r="C315" s="60">
        <v>1000</v>
      </c>
      <c r="D315" s="60">
        <v>40</v>
      </c>
      <c r="E315" s="57">
        <v>273</v>
      </c>
      <c r="F315" s="55" t="s">
        <v>1339</v>
      </c>
      <c r="G315" s="54" t="s">
        <v>1340</v>
      </c>
      <c r="H315" s="53" t="s">
        <v>0</v>
      </c>
      <c r="I315" s="51" t="s">
        <v>3</v>
      </c>
      <c r="J315" s="49"/>
      <c r="K315" s="48">
        <v>2</v>
      </c>
      <c r="L315" s="45">
        <f t="shared" si="28"/>
        <v>2</v>
      </c>
      <c r="M315" s="105" t="s">
        <v>35</v>
      </c>
      <c r="N315" s="41">
        <v>5</v>
      </c>
      <c r="O315" s="38">
        <f t="shared" si="29"/>
        <v>10</v>
      </c>
      <c r="P315" s="35">
        <f t="shared" ref="P315:P328" si="35">ROUND(AA315*(1-$Q$12),2)</f>
        <v>1185.5</v>
      </c>
      <c r="Q315" s="34">
        <f t="shared" ref="Q315:Q328" si="36">ROUND(P315*1.2,2)</f>
        <v>1422.6</v>
      </c>
      <c r="Y315" s="214"/>
      <c r="Z315" s="214"/>
      <c r="AA315" s="33">
        <v>1185.5</v>
      </c>
    </row>
    <row r="316" spans="1:27" ht="15" customHeight="1" x14ac:dyDescent="0.25">
      <c r="A316" s="59" t="s">
        <v>302</v>
      </c>
      <c r="B316" s="58" t="s">
        <v>1184</v>
      </c>
      <c r="C316" s="60">
        <v>1000</v>
      </c>
      <c r="D316" s="57">
        <v>50</v>
      </c>
      <c r="E316" s="57">
        <v>18</v>
      </c>
      <c r="F316" s="55" t="s">
        <v>1341</v>
      </c>
      <c r="G316" s="54" t="s">
        <v>1342</v>
      </c>
      <c r="H316" s="53" t="s">
        <v>0</v>
      </c>
      <c r="I316" s="51" t="s">
        <v>3</v>
      </c>
      <c r="J316" s="49"/>
      <c r="K316" s="48">
        <v>8</v>
      </c>
      <c r="L316" s="45">
        <f t="shared" si="28"/>
        <v>8</v>
      </c>
      <c r="M316" s="103" t="s">
        <v>34</v>
      </c>
      <c r="N316" s="41">
        <v>5</v>
      </c>
      <c r="O316" s="38">
        <f t="shared" si="29"/>
        <v>40</v>
      </c>
      <c r="P316" s="35">
        <f t="shared" si="35"/>
        <v>300</v>
      </c>
      <c r="Q316" s="34">
        <f t="shared" si="36"/>
        <v>360</v>
      </c>
      <c r="Y316" s="214"/>
      <c r="Z316" s="214"/>
      <c r="AA316" s="33">
        <v>300</v>
      </c>
    </row>
    <row r="317" spans="1:27" ht="15" customHeight="1" x14ac:dyDescent="0.25">
      <c r="A317" s="59" t="s">
        <v>302</v>
      </c>
      <c r="B317" s="58" t="s">
        <v>1184</v>
      </c>
      <c r="C317" s="60">
        <v>1000</v>
      </c>
      <c r="D317" s="60">
        <v>50</v>
      </c>
      <c r="E317" s="57">
        <v>21</v>
      </c>
      <c r="F317" s="55" t="s">
        <v>1343</v>
      </c>
      <c r="G317" s="54" t="s">
        <v>1344</v>
      </c>
      <c r="H317" s="53" t="s">
        <v>0</v>
      </c>
      <c r="I317" s="51" t="s">
        <v>3</v>
      </c>
      <c r="J317" s="49" t="s">
        <v>3</v>
      </c>
      <c r="K317" s="48">
        <v>7</v>
      </c>
      <c r="L317" s="45">
        <f t="shared" si="28"/>
        <v>7</v>
      </c>
      <c r="M317" s="103" t="s">
        <v>34</v>
      </c>
      <c r="N317" s="41">
        <v>6</v>
      </c>
      <c r="O317" s="38">
        <f t="shared" si="29"/>
        <v>42</v>
      </c>
      <c r="P317" s="35">
        <f t="shared" si="35"/>
        <v>306</v>
      </c>
      <c r="Q317" s="34">
        <f t="shared" si="36"/>
        <v>367.2</v>
      </c>
      <c r="Y317" s="214"/>
      <c r="Z317" s="214"/>
      <c r="AA317" s="33">
        <v>306</v>
      </c>
    </row>
    <row r="318" spans="1:27" ht="15" customHeight="1" x14ac:dyDescent="0.25">
      <c r="A318" s="59" t="s">
        <v>302</v>
      </c>
      <c r="B318" s="58" t="s">
        <v>1184</v>
      </c>
      <c r="C318" s="60">
        <v>1000</v>
      </c>
      <c r="D318" s="60">
        <v>50</v>
      </c>
      <c r="E318" s="57">
        <v>25</v>
      </c>
      <c r="F318" s="55" t="s">
        <v>1345</v>
      </c>
      <c r="G318" s="54" t="s">
        <v>1346</v>
      </c>
      <c r="H318" s="53" t="s">
        <v>0</v>
      </c>
      <c r="I318" s="51" t="s">
        <v>3</v>
      </c>
      <c r="J318" s="49"/>
      <c r="K318" s="48">
        <v>7</v>
      </c>
      <c r="L318" s="45">
        <f t="shared" si="28"/>
        <v>7</v>
      </c>
      <c r="M318" s="105" t="s">
        <v>35</v>
      </c>
      <c r="N318" s="41">
        <v>2</v>
      </c>
      <c r="O318" s="38">
        <f t="shared" si="29"/>
        <v>14</v>
      </c>
      <c r="P318" s="35">
        <f t="shared" si="35"/>
        <v>342</v>
      </c>
      <c r="Q318" s="34">
        <f t="shared" si="36"/>
        <v>410.4</v>
      </c>
      <c r="Y318" s="214"/>
      <c r="Z318" s="214"/>
      <c r="AA318" s="33">
        <v>342</v>
      </c>
    </row>
    <row r="319" spans="1:27" ht="15" customHeight="1" x14ac:dyDescent="0.25">
      <c r="A319" s="59" t="s">
        <v>302</v>
      </c>
      <c r="B319" s="58" t="s">
        <v>1184</v>
      </c>
      <c r="C319" s="60">
        <v>1000</v>
      </c>
      <c r="D319" s="60">
        <v>50</v>
      </c>
      <c r="E319" s="57">
        <v>28</v>
      </c>
      <c r="F319" s="55" t="s">
        <v>1347</v>
      </c>
      <c r="G319" s="54" t="s">
        <v>1348</v>
      </c>
      <c r="H319" s="53" t="s">
        <v>0</v>
      </c>
      <c r="I319" s="51" t="s">
        <v>3</v>
      </c>
      <c r="J319" s="49" t="s">
        <v>3</v>
      </c>
      <c r="K319" s="48">
        <v>7</v>
      </c>
      <c r="L319" s="45">
        <f t="shared" si="28"/>
        <v>7</v>
      </c>
      <c r="M319" s="105" t="s">
        <v>35</v>
      </c>
      <c r="N319" s="41">
        <v>2</v>
      </c>
      <c r="O319" s="38">
        <f t="shared" si="29"/>
        <v>14</v>
      </c>
      <c r="P319" s="35">
        <f t="shared" si="35"/>
        <v>356</v>
      </c>
      <c r="Q319" s="34">
        <f t="shared" si="36"/>
        <v>427.2</v>
      </c>
      <c r="Y319" s="214"/>
      <c r="Z319" s="214"/>
      <c r="AA319" s="33">
        <v>356</v>
      </c>
    </row>
    <row r="320" spans="1:27" ht="15" customHeight="1" x14ac:dyDescent="0.25">
      <c r="A320" s="59" t="s">
        <v>302</v>
      </c>
      <c r="B320" s="58" t="s">
        <v>1184</v>
      </c>
      <c r="C320" s="60">
        <v>1000</v>
      </c>
      <c r="D320" s="60">
        <v>50</v>
      </c>
      <c r="E320" s="57">
        <v>32</v>
      </c>
      <c r="F320" s="55" t="s">
        <v>1349</v>
      </c>
      <c r="G320" s="54" t="s">
        <v>1350</v>
      </c>
      <c r="H320" s="53" t="s">
        <v>0</v>
      </c>
      <c r="I320" s="51" t="s">
        <v>3</v>
      </c>
      <c r="J320" s="49"/>
      <c r="K320" s="48">
        <v>7</v>
      </c>
      <c r="L320" s="45">
        <f t="shared" si="28"/>
        <v>7</v>
      </c>
      <c r="M320" s="105" t="s">
        <v>35</v>
      </c>
      <c r="N320" s="41">
        <v>2</v>
      </c>
      <c r="O320" s="38">
        <f t="shared" si="29"/>
        <v>14</v>
      </c>
      <c r="P320" s="35">
        <f t="shared" si="35"/>
        <v>373</v>
      </c>
      <c r="Q320" s="34">
        <f t="shared" si="36"/>
        <v>447.6</v>
      </c>
      <c r="Y320" s="214"/>
      <c r="Z320" s="214"/>
      <c r="AA320" s="33">
        <v>373</v>
      </c>
    </row>
    <row r="321" spans="1:27" ht="15" customHeight="1" x14ac:dyDescent="0.25">
      <c r="A321" s="59" t="s">
        <v>302</v>
      </c>
      <c r="B321" s="58" t="s">
        <v>1184</v>
      </c>
      <c r="C321" s="60">
        <v>1000</v>
      </c>
      <c r="D321" s="60">
        <v>50</v>
      </c>
      <c r="E321" s="57">
        <v>35</v>
      </c>
      <c r="F321" s="55" t="s">
        <v>1351</v>
      </c>
      <c r="G321" s="54" t="s">
        <v>1352</v>
      </c>
      <c r="H321" s="53" t="s">
        <v>0</v>
      </c>
      <c r="I321" s="51" t="s">
        <v>3</v>
      </c>
      <c r="J321" s="49" t="s">
        <v>3</v>
      </c>
      <c r="K321" s="48">
        <v>7</v>
      </c>
      <c r="L321" s="45">
        <f t="shared" ref="L321:L384" si="37">K321</f>
        <v>7</v>
      </c>
      <c r="M321" s="105" t="s">
        <v>35</v>
      </c>
      <c r="N321" s="41">
        <v>2</v>
      </c>
      <c r="O321" s="38">
        <f t="shared" ref="O321:O384" si="38">N321*L321</f>
        <v>14</v>
      </c>
      <c r="P321" s="35">
        <f t="shared" si="35"/>
        <v>395.5</v>
      </c>
      <c r="Q321" s="34">
        <f t="shared" si="36"/>
        <v>474.6</v>
      </c>
      <c r="Y321" s="214"/>
      <c r="Z321" s="214"/>
      <c r="AA321" s="33">
        <v>395.5</v>
      </c>
    </row>
    <row r="322" spans="1:27" ht="15" customHeight="1" x14ac:dyDescent="0.25">
      <c r="A322" s="59" t="s">
        <v>302</v>
      </c>
      <c r="B322" s="58" t="s">
        <v>1184</v>
      </c>
      <c r="C322" s="60">
        <v>1000</v>
      </c>
      <c r="D322" s="60">
        <v>50</v>
      </c>
      <c r="E322" s="57">
        <v>38</v>
      </c>
      <c r="F322" s="55" t="s">
        <v>1353</v>
      </c>
      <c r="G322" s="54" t="s">
        <v>1354</v>
      </c>
      <c r="H322" s="53" t="s">
        <v>0</v>
      </c>
      <c r="I322" s="51" t="s">
        <v>3</v>
      </c>
      <c r="J322" s="49"/>
      <c r="K322" s="48">
        <v>7</v>
      </c>
      <c r="L322" s="45">
        <f t="shared" si="37"/>
        <v>7</v>
      </c>
      <c r="M322" s="105" t="s">
        <v>35</v>
      </c>
      <c r="N322" s="41">
        <v>2</v>
      </c>
      <c r="O322" s="38">
        <f t="shared" si="38"/>
        <v>14</v>
      </c>
      <c r="P322" s="35">
        <f t="shared" si="35"/>
        <v>433.5</v>
      </c>
      <c r="Q322" s="34">
        <f t="shared" si="36"/>
        <v>520.20000000000005</v>
      </c>
      <c r="Y322" s="214"/>
      <c r="Z322" s="214"/>
      <c r="AA322" s="33">
        <v>433.5</v>
      </c>
    </row>
    <row r="323" spans="1:27" ht="15" customHeight="1" x14ac:dyDescent="0.25">
      <c r="A323" s="59" t="s">
        <v>302</v>
      </c>
      <c r="B323" s="58" t="s">
        <v>1184</v>
      </c>
      <c r="C323" s="60">
        <v>1000</v>
      </c>
      <c r="D323" s="60">
        <v>50</v>
      </c>
      <c r="E323" s="57">
        <v>42</v>
      </c>
      <c r="F323" s="55" t="s">
        <v>1355</v>
      </c>
      <c r="G323" s="54" t="s">
        <v>1356</v>
      </c>
      <c r="H323" s="53" t="s">
        <v>0</v>
      </c>
      <c r="I323" s="51" t="s">
        <v>3</v>
      </c>
      <c r="J323" s="49" t="s">
        <v>3</v>
      </c>
      <c r="K323" s="48">
        <v>7</v>
      </c>
      <c r="L323" s="45">
        <f t="shared" si="37"/>
        <v>7</v>
      </c>
      <c r="M323" s="105" t="s">
        <v>35</v>
      </c>
      <c r="N323" s="41">
        <v>2</v>
      </c>
      <c r="O323" s="38">
        <f t="shared" si="38"/>
        <v>14</v>
      </c>
      <c r="P323" s="35">
        <f t="shared" si="35"/>
        <v>445</v>
      </c>
      <c r="Q323" s="34">
        <f t="shared" si="36"/>
        <v>534</v>
      </c>
      <c r="Y323" s="214"/>
      <c r="Z323" s="214"/>
      <c r="AA323" s="33">
        <v>445</v>
      </c>
    </row>
    <row r="324" spans="1:27" ht="15" customHeight="1" x14ac:dyDescent="0.25">
      <c r="A324" s="59" t="s">
        <v>302</v>
      </c>
      <c r="B324" s="58" t="s">
        <v>1184</v>
      </c>
      <c r="C324" s="60">
        <v>1000</v>
      </c>
      <c r="D324" s="60">
        <v>50</v>
      </c>
      <c r="E324" s="57">
        <v>45</v>
      </c>
      <c r="F324" s="55" t="s">
        <v>1357</v>
      </c>
      <c r="G324" s="54" t="s">
        <v>1358</v>
      </c>
      <c r="H324" s="53" t="s">
        <v>0</v>
      </c>
      <c r="I324" s="51" t="s">
        <v>3</v>
      </c>
      <c r="J324" s="49" t="s">
        <v>3</v>
      </c>
      <c r="K324" s="48">
        <v>7</v>
      </c>
      <c r="L324" s="45">
        <f t="shared" si="37"/>
        <v>7</v>
      </c>
      <c r="M324" s="105" t="s">
        <v>35</v>
      </c>
      <c r="N324" s="41">
        <v>2</v>
      </c>
      <c r="O324" s="38">
        <f t="shared" si="38"/>
        <v>14</v>
      </c>
      <c r="P324" s="35">
        <f t="shared" si="35"/>
        <v>459</v>
      </c>
      <c r="Q324" s="34">
        <f t="shared" si="36"/>
        <v>550.79999999999995</v>
      </c>
      <c r="Y324" s="214"/>
      <c r="Z324" s="214"/>
      <c r="AA324" s="33">
        <v>459</v>
      </c>
    </row>
    <row r="325" spans="1:27" ht="15" customHeight="1" x14ac:dyDescent="0.25">
      <c r="A325" s="59" t="s">
        <v>302</v>
      </c>
      <c r="B325" s="58" t="s">
        <v>1184</v>
      </c>
      <c r="C325" s="60">
        <v>1000</v>
      </c>
      <c r="D325" s="60">
        <v>50</v>
      </c>
      <c r="E325" s="57">
        <v>48</v>
      </c>
      <c r="F325" s="55" t="s">
        <v>1359</v>
      </c>
      <c r="G325" s="54" t="s">
        <v>1360</v>
      </c>
      <c r="H325" s="53" t="s">
        <v>0</v>
      </c>
      <c r="I325" s="51" t="s">
        <v>3</v>
      </c>
      <c r="J325" s="49" t="s">
        <v>3</v>
      </c>
      <c r="K325" s="48">
        <v>6</v>
      </c>
      <c r="L325" s="45">
        <f t="shared" si="37"/>
        <v>6</v>
      </c>
      <c r="M325" s="105" t="s">
        <v>35</v>
      </c>
      <c r="N325" s="41">
        <v>2</v>
      </c>
      <c r="O325" s="38">
        <f t="shared" si="38"/>
        <v>12</v>
      </c>
      <c r="P325" s="35">
        <f t="shared" si="35"/>
        <v>462.5</v>
      </c>
      <c r="Q325" s="34">
        <f t="shared" si="36"/>
        <v>555</v>
      </c>
      <c r="Y325" s="214"/>
      <c r="Z325" s="214"/>
      <c r="AA325" s="33">
        <v>462.5</v>
      </c>
    </row>
    <row r="326" spans="1:27" ht="15" customHeight="1" x14ac:dyDescent="0.25">
      <c r="A326" s="59" t="s">
        <v>302</v>
      </c>
      <c r="B326" s="58" t="s">
        <v>1184</v>
      </c>
      <c r="C326" s="60">
        <v>1000</v>
      </c>
      <c r="D326" s="60">
        <v>50</v>
      </c>
      <c r="E326" s="57">
        <v>54</v>
      </c>
      <c r="F326" s="55" t="s">
        <v>1361</v>
      </c>
      <c r="G326" s="54" t="s">
        <v>1362</v>
      </c>
      <c r="H326" s="53" t="s">
        <v>0</v>
      </c>
      <c r="I326" s="51" t="s">
        <v>3</v>
      </c>
      <c r="J326" s="49"/>
      <c r="K326" s="48">
        <v>6</v>
      </c>
      <c r="L326" s="45">
        <f t="shared" si="37"/>
        <v>6</v>
      </c>
      <c r="M326" s="103" t="s">
        <v>34</v>
      </c>
      <c r="N326" s="41">
        <v>7</v>
      </c>
      <c r="O326" s="38">
        <f t="shared" si="38"/>
        <v>42</v>
      </c>
      <c r="P326" s="35">
        <f t="shared" si="35"/>
        <v>470</v>
      </c>
      <c r="Q326" s="34">
        <f t="shared" si="36"/>
        <v>564</v>
      </c>
      <c r="Y326" s="214"/>
      <c r="Z326" s="214"/>
      <c r="AA326" s="33">
        <v>470</v>
      </c>
    </row>
    <row r="327" spans="1:27" ht="15" customHeight="1" x14ac:dyDescent="0.25">
      <c r="A327" s="59" t="s">
        <v>302</v>
      </c>
      <c r="B327" s="58" t="s">
        <v>1184</v>
      </c>
      <c r="C327" s="60">
        <v>1000</v>
      </c>
      <c r="D327" s="60">
        <v>50</v>
      </c>
      <c r="E327" s="57">
        <v>57</v>
      </c>
      <c r="F327" s="55" t="s">
        <v>1363</v>
      </c>
      <c r="G327" s="54" t="s">
        <v>1364</v>
      </c>
      <c r="H327" s="53" t="s">
        <v>0</v>
      </c>
      <c r="I327" s="51" t="s">
        <v>3</v>
      </c>
      <c r="J327" s="49" t="s">
        <v>3</v>
      </c>
      <c r="K327" s="48">
        <v>6</v>
      </c>
      <c r="L327" s="45">
        <f t="shared" si="37"/>
        <v>6</v>
      </c>
      <c r="M327" s="42" t="s">
        <v>1</v>
      </c>
      <c r="N327" s="41">
        <v>1</v>
      </c>
      <c r="O327" s="38">
        <f t="shared" si="38"/>
        <v>6</v>
      </c>
      <c r="P327" s="35">
        <f t="shared" si="35"/>
        <v>475</v>
      </c>
      <c r="Q327" s="34">
        <f t="shared" si="36"/>
        <v>570</v>
      </c>
      <c r="Y327" s="214"/>
      <c r="Z327" s="214"/>
      <c r="AA327" s="33">
        <v>475</v>
      </c>
    </row>
    <row r="328" spans="1:27" ht="15" customHeight="1" x14ac:dyDescent="0.25">
      <c r="A328" s="59" t="s">
        <v>302</v>
      </c>
      <c r="B328" s="58" t="s">
        <v>1184</v>
      </c>
      <c r="C328" s="60">
        <v>1000</v>
      </c>
      <c r="D328" s="60">
        <v>50</v>
      </c>
      <c r="E328" s="57">
        <v>60</v>
      </c>
      <c r="F328" s="55" t="s">
        <v>1365</v>
      </c>
      <c r="G328" s="54" t="s">
        <v>1366</v>
      </c>
      <c r="H328" s="53" t="s">
        <v>0</v>
      </c>
      <c r="I328" s="51" t="s">
        <v>3</v>
      </c>
      <c r="J328" s="49" t="s">
        <v>3</v>
      </c>
      <c r="K328" s="48">
        <v>6</v>
      </c>
      <c r="L328" s="45">
        <f t="shared" si="37"/>
        <v>6</v>
      </c>
      <c r="M328" s="105" t="s">
        <v>35</v>
      </c>
      <c r="N328" s="41">
        <v>2</v>
      </c>
      <c r="O328" s="38">
        <f t="shared" si="38"/>
        <v>12</v>
      </c>
      <c r="P328" s="35">
        <f t="shared" si="35"/>
        <v>496.5</v>
      </c>
      <c r="Q328" s="34">
        <f t="shared" si="36"/>
        <v>595.79999999999995</v>
      </c>
      <c r="Y328" s="214"/>
      <c r="Z328" s="214"/>
      <c r="AA328" s="33">
        <v>496.5</v>
      </c>
    </row>
    <row r="329" spans="1:27" ht="15" customHeight="1" x14ac:dyDescent="0.25">
      <c r="A329" s="59" t="s">
        <v>302</v>
      </c>
      <c r="B329" s="58" t="s">
        <v>1184</v>
      </c>
      <c r="C329" s="60">
        <v>1000</v>
      </c>
      <c r="D329" s="60">
        <v>50</v>
      </c>
      <c r="E329" s="57">
        <v>64</v>
      </c>
      <c r="F329" s="55" t="s">
        <v>1367</v>
      </c>
      <c r="G329" s="54" t="s">
        <v>1368</v>
      </c>
      <c r="H329" s="53" t="s">
        <v>0</v>
      </c>
      <c r="I329" s="51"/>
      <c r="J329" s="49" t="s">
        <v>3</v>
      </c>
      <c r="K329" s="48">
        <v>5</v>
      </c>
      <c r="L329" s="45">
        <f t="shared" si="37"/>
        <v>5</v>
      </c>
      <c r="M329" s="298" t="s">
        <v>34</v>
      </c>
      <c r="N329" s="41">
        <v>8</v>
      </c>
      <c r="O329" s="38">
        <f t="shared" si="38"/>
        <v>40</v>
      </c>
      <c r="P329" s="299" t="s">
        <v>71</v>
      </c>
      <c r="Q329" s="34"/>
      <c r="Y329" s="214"/>
      <c r="Z329" s="214"/>
      <c r="AA329" s="33">
        <v>545.5</v>
      </c>
    </row>
    <row r="330" spans="1:27" ht="15" customHeight="1" x14ac:dyDescent="0.25">
      <c r="A330" s="59" t="s">
        <v>302</v>
      </c>
      <c r="B330" s="58" t="s">
        <v>1184</v>
      </c>
      <c r="C330" s="60">
        <v>1000</v>
      </c>
      <c r="D330" s="60">
        <v>50</v>
      </c>
      <c r="E330" s="57">
        <v>70</v>
      </c>
      <c r="F330" s="55" t="s">
        <v>1369</v>
      </c>
      <c r="G330" s="54" t="s">
        <v>1370</v>
      </c>
      <c r="H330" s="53" t="s">
        <v>0</v>
      </c>
      <c r="I330" s="51" t="s">
        <v>3</v>
      </c>
      <c r="J330" s="49" t="s">
        <v>3</v>
      </c>
      <c r="K330" s="48">
        <v>5</v>
      </c>
      <c r="L330" s="45">
        <f t="shared" si="37"/>
        <v>5</v>
      </c>
      <c r="M330" s="103" t="s">
        <v>34</v>
      </c>
      <c r="N330" s="41">
        <v>8</v>
      </c>
      <c r="O330" s="38">
        <f t="shared" si="38"/>
        <v>40</v>
      </c>
      <c r="P330" s="35">
        <f>ROUND(AA330*(1-$Q$12),2)</f>
        <v>546</v>
      </c>
      <c r="Q330" s="34">
        <f>ROUND(P330*1.2,2)</f>
        <v>655.20000000000005</v>
      </c>
      <c r="Y330" s="214"/>
      <c r="Z330" s="214"/>
      <c r="AA330" s="33">
        <v>546</v>
      </c>
    </row>
    <row r="331" spans="1:27" ht="15" customHeight="1" x14ac:dyDescent="0.25">
      <c r="A331" s="59" t="s">
        <v>302</v>
      </c>
      <c r="B331" s="58" t="s">
        <v>1184</v>
      </c>
      <c r="C331" s="60">
        <v>1000</v>
      </c>
      <c r="D331" s="60">
        <v>50</v>
      </c>
      <c r="E331" s="57">
        <v>76</v>
      </c>
      <c r="F331" s="55" t="s">
        <v>1371</v>
      </c>
      <c r="G331" s="54" t="s">
        <v>1372</v>
      </c>
      <c r="H331" s="53" t="s">
        <v>0</v>
      </c>
      <c r="I331" s="51" t="s">
        <v>3</v>
      </c>
      <c r="J331" s="49" t="s">
        <v>3</v>
      </c>
      <c r="K331" s="48">
        <v>5</v>
      </c>
      <c r="L331" s="45">
        <f t="shared" si="37"/>
        <v>5</v>
      </c>
      <c r="M331" s="42" t="s">
        <v>1</v>
      </c>
      <c r="N331" s="41">
        <v>1</v>
      </c>
      <c r="O331" s="38">
        <f t="shared" si="38"/>
        <v>5</v>
      </c>
      <c r="P331" s="35">
        <f>ROUND(AA331*(1-$Q$12),2)</f>
        <v>563.5</v>
      </c>
      <c r="Q331" s="34">
        <f>ROUND(P331*1.2,2)</f>
        <v>676.2</v>
      </c>
      <c r="Y331" s="214"/>
      <c r="Z331" s="214"/>
      <c r="AA331" s="33">
        <v>563.5</v>
      </c>
    </row>
    <row r="332" spans="1:27" ht="15" customHeight="1" x14ac:dyDescent="0.25">
      <c r="A332" s="59" t="s">
        <v>302</v>
      </c>
      <c r="B332" s="58" t="s">
        <v>1184</v>
      </c>
      <c r="C332" s="60">
        <v>1000</v>
      </c>
      <c r="D332" s="60">
        <v>50</v>
      </c>
      <c r="E332" s="57">
        <v>83</v>
      </c>
      <c r="F332" s="55" t="s">
        <v>1373</v>
      </c>
      <c r="G332" s="54" t="s">
        <v>1374</v>
      </c>
      <c r="H332" s="53" t="s">
        <v>0</v>
      </c>
      <c r="I332" s="51"/>
      <c r="J332" s="49" t="s">
        <v>3</v>
      </c>
      <c r="K332" s="48">
        <v>5</v>
      </c>
      <c r="L332" s="45">
        <f t="shared" si="37"/>
        <v>5</v>
      </c>
      <c r="M332" s="298" t="s">
        <v>34</v>
      </c>
      <c r="N332" s="41">
        <v>8</v>
      </c>
      <c r="O332" s="38">
        <f t="shared" si="38"/>
        <v>40</v>
      </c>
      <c r="P332" s="299" t="s">
        <v>71</v>
      </c>
      <c r="Q332" s="34"/>
      <c r="Y332" s="214"/>
      <c r="Z332" s="214"/>
      <c r="AA332" s="33">
        <v>578.5</v>
      </c>
    </row>
    <row r="333" spans="1:27" ht="15" customHeight="1" x14ac:dyDescent="0.25">
      <c r="A333" s="59" t="s">
        <v>302</v>
      </c>
      <c r="B333" s="58" t="s">
        <v>1184</v>
      </c>
      <c r="C333" s="60">
        <v>1000</v>
      </c>
      <c r="D333" s="60">
        <v>50</v>
      </c>
      <c r="E333" s="57">
        <v>89</v>
      </c>
      <c r="F333" s="55" t="s">
        <v>1375</v>
      </c>
      <c r="G333" s="54" t="s">
        <v>1376</v>
      </c>
      <c r="H333" s="53" t="s">
        <v>0</v>
      </c>
      <c r="I333" s="51" t="s">
        <v>3</v>
      </c>
      <c r="J333" s="49" t="s">
        <v>3</v>
      </c>
      <c r="K333" s="48">
        <v>5</v>
      </c>
      <c r="L333" s="45">
        <f t="shared" si="37"/>
        <v>5</v>
      </c>
      <c r="M333" s="42" t="s">
        <v>1</v>
      </c>
      <c r="N333" s="41">
        <v>1</v>
      </c>
      <c r="O333" s="38">
        <f t="shared" si="38"/>
        <v>5</v>
      </c>
      <c r="P333" s="35">
        <f t="shared" ref="P333:P340" si="39">ROUND(AA333*(1-$Q$12),2)</f>
        <v>593</v>
      </c>
      <c r="Q333" s="34">
        <f t="shared" ref="Q333:Q340" si="40">ROUND(P333*1.2,2)</f>
        <v>711.6</v>
      </c>
      <c r="Y333" s="214"/>
      <c r="Z333" s="214"/>
      <c r="AA333" s="33">
        <v>593</v>
      </c>
    </row>
    <row r="334" spans="1:27" ht="15" customHeight="1" x14ac:dyDescent="0.25">
      <c r="A334" s="59" t="s">
        <v>302</v>
      </c>
      <c r="B334" s="58" t="s">
        <v>1184</v>
      </c>
      <c r="C334" s="60">
        <v>1000</v>
      </c>
      <c r="D334" s="60">
        <v>50</v>
      </c>
      <c r="E334" s="57">
        <v>102</v>
      </c>
      <c r="F334" s="55" t="s">
        <v>1377</v>
      </c>
      <c r="G334" s="54" t="s">
        <v>1378</v>
      </c>
      <c r="H334" s="53" t="s">
        <v>0</v>
      </c>
      <c r="I334" s="51"/>
      <c r="J334" s="49" t="s">
        <v>3</v>
      </c>
      <c r="K334" s="48">
        <v>4</v>
      </c>
      <c r="L334" s="45">
        <f t="shared" si="37"/>
        <v>4</v>
      </c>
      <c r="M334" s="103" t="s">
        <v>34</v>
      </c>
      <c r="N334" s="41">
        <v>10</v>
      </c>
      <c r="O334" s="38">
        <f t="shared" si="38"/>
        <v>40</v>
      </c>
      <c r="P334" s="35">
        <f t="shared" si="39"/>
        <v>618.5</v>
      </c>
      <c r="Q334" s="34">
        <f t="shared" si="40"/>
        <v>742.2</v>
      </c>
      <c r="Y334" s="214"/>
      <c r="Z334" s="214"/>
      <c r="AA334" s="33">
        <v>618.5</v>
      </c>
    </row>
    <row r="335" spans="1:27" ht="15" customHeight="1" x14ac:dyDescent="0.25">
      <c r="A335" s="59" t="s">
        <v>302</v>
      </c>
      <c r="B335" s="58" t="s">
        <v>1184</v>
      </c>
      <c r="C335" s="60">
        <v>1000</v>
      </c>
      <c r="D335" s="60">
        <v>50</v>
      </c>
      <c r="E335" s="57">
        <v>108</v>
      </c>
      <c r="F335" s="55" t="s">
        <v>1379</v>
      </c>
      <c r="G335" s="54" t="s">
        <v>1380</v>
      </c>
      <c r="H335" s="53" t="s">
        <v>0</v>
      </c>
      <c r="I335" s="51" t="s">
        <v>3</v>
      </c>
      <c r="J335" s="49" t="s">
        <v>3</v>
      </c>
      <c r="K335" s="48">
        <v>4</v>
      </c>
      <c r="L335" s="45">
        <f t="shared" si="37"/>
        <v>4</v>
      </c>
      <c r="M335" s="42" t="s">
        <v>1</v>
      </c>
      <c r="N335" s="41">
        <v>1</v>
      </c>
      <c r="O335" s="38">
        <f t="shared" si="38"/>
        <v>4</v>
      </c>
      <c r="P335" s="35">
        <f t="shared" si="39"/>
        <v>638</v>
      </c>
      <c r="Q335" s="34">
        <f t="shared" si="40"/>
        <v>765.6</v>
      </c>
      <c r="Y335" s="214"/>
      <c r="Z335" s="214"/>
      <c r="AA335" s="33">
        <v>638</v>
      </c>
    </row>
    <row r="336" spans="1:27" ht="15" customHeight="1" x14ac:dyDescent="0.25">
      <c r="A336" s="59" t="s">
        <v>302</v>
      </c>
      <c r="B336" s="58" t="s">
        <v>1184</v>
      </c>
      <c r="C336" s="60">
        <v>1000</v>
      </c>
      <c r="D336" s="60">
        <v>50</v>
      </c>
      <c r="E336" s="57">
        <v>114</v>
      </c>
      <c r="F336" s="55" t="s">
        <v>1381</v>
      </c>
      <c r="G336" s="54" t="s">
        <v>1382</v>
      </c>
      <c r="H336" s="53" t="s">
        <v>0</v>
      </c>
      <c r="I336" s="51" t="s">
        <v>3</v>
      </c>
      <c r="J336" s="49" t="s">
        <v>3</v>
      </c>
      <c r="K336" s="48">
        <v>4</v>
      </c>
      <c r="L336" s="45">
        <f t="shared" si="37"/>
        <v>4</v>
      </c>
      <c r="M336" s="105" t="s">
        <v>35</v>
      </c>
      <c r="N336" s="41">
        <v>3</v>
      </c>
      <c r="O336" s="38">
        <f t="shared" si="38"/>
        <v>12</v>
      </c>
      <c r="P336" s="35">
        <f t="shared" si="39"/>
        <v>662</v>
      </c>
      <c r="Q336" s="34">
        <f t="shared" si="40"/>
        <v>794.4</v>
      </c>
      <c r="Y336" s="214"/>
      <c r="Z336" s="214"/>
      <c r="AA336" s="33">
        <v>662</v>
      </c>
    </row>
    <row r="337" spans="1:27" ht="15" customHeight="1" x14ac:dyDescent="0.25">
      <c r="A337" s="59" t="s">
        <v>302</v>
      </c>
      <c r="B337" s="58" t="s">
        <v>1184</v>
      </c>
      <c r="C337" s="60">
        <v>1000</v>
      </c>
      <c r="D337" s="60">
        <v>50</v>
      </c>
      <c r="E337" s="57">
        <v>133</v>
      </c>
      <c r="F337" s="55" t="s">
        <v>1383</v>
      </c>
      <c r="G337" s="54" t="s">
        <v>1384</v>
      </c>
      <c r="H337" s="53" t="s">
        <v>0</v>
      </c>
      <c r="I337" s="51" t="s">
        <v>3</v>
      </c>
      <c r="J337" s="49" t="s">
        <v>3</v>
      </c>
      <c r="K337" s="48">
        <v>3</v>
      </c>
      <c r="L337" s="45">
        <f t="shared" si="37"/>
        <v>3</v>
      </c>
      <c r="M337" s="42" t="s">
        <v>1</v>
      </c>
      <c r="N337" s="41">
        <v>1</v>
      </c>
      <c r="O337" s="38">
        <f t="shared" si="38"/>
        <v>3</v>
      </c>
      <c r="P337" s="35">
        <f t="shared" si="39"/>
        <v>709</v>
      </c>
      <c r="Q337" s="34">
        <f t="shared" si="40"/>
        <v>850.8</v>
      </c>
      <c r="Y337" s="214"/>
      <c r="Z337" s="214"/>
      <c r="AA337" s="33">
        <v>709</v>
      </c>
    </row>
    <row r="338" spans="1:27" ht="15" customHeight="1" x14ac:dyDescent="0.25">
      <c r="A338" s="59" t="s">
        <v>302</v>
      </c>
      <c r="B338" s="58" t="s">
        <v>1184</v>
      </c>
      <c r="C338" s="60">
        <v>1000</v>
      </c>
      <c r="D338" s="60">
        <v>50</v>
      </c>
      <c r="E338" s="57">
        <v>140</v>
      </c>
      <c r="F338" s="55" t="s">
        <v>1385</v>
      </c>
      <c r="G338" s="54" t="s">
        <v>1386</v>
      </c>
      <c r="H338" s="53" t="s">
        <v>0</v>
      </c>
      <c r="I338" s="51"/>
      <c r="J338" s="49" t="s">
        <v>3</v>
      </c>
      <c r="K338" s="48">
        <v>3</v>
      </c>
      <c r="L338" s="45">
        <f t="shared" si="37"/>
        <v>3</v>
      </c>
      <c r="M338" s="103" t="s">
        <v>34</v>
      </c>
      <c r="N338" s="41">
        <v>14</v>
      </c>
      <c r="O338" s="38">
        <f t="shared" si="38"/>
        <v>42</v>
      </c>
      <c r="P338" s="35">
        <f t="shared" si="39"/>
        <v>750</v>
      </c>
      <c r="Q338" s="34">
        <f t="shared" si="40"/>
        <v>900</v>
      </c>
      <c r="Y338" s="214"/>
      <c r="Z338" s="214"/>
      <c r="AA338" s="33">
        <v>750</v>
      </c>
    </row>
    <row r="339" spans="1:27" ht="15" customHeight="1" x14ac:dyDescent="0.25">
      <c r="A339" s="59" t="s">
        <v>302</v>
      </c>
      <c r="B339" s="58" t="s">
        <v>1184</v>
      </c>
      <c r="C339" s="60">
        <v>1000</v>
      </c>
      <c r="D339" s="60">
        <v>50</v>
      </c>
      <c r="E339" s="57">
        <v>159</v>
      </c>
      <c r="F339" s="55" t="s">
        <v>1387</v>
      </c>
      <c r="G339" s="54" t="s">
        <v>1388</v>
      </c>
      <c r="H339" s="53" t="s">
        <v>0</v>
      </c>
      <c r="I339" s="51" t="s">
        <v>3</v>
      </c>
      <c r="J339" s="49" t="s">
        <v>3</v>
      </c>
      <c r="K339" s="48">
        <v>3</v>
      </c>
      <c r="L339" s="45">
        <f t="shared" si="37"/>
        <v>3</v>
      </c>
      <c r="M339" s="42" t="s">
        <v>1</v>
      </c>
      <c r="N339" s="41">
        <v>1</v>
      </c>
      <c r="O339" s="38">
        <f t="shared" si="38"/>
        <v>3</v>
      </c>
      <c r="P339" s="35">
        <f t="shared" si="39"/>
        <v>787.5</v>
      </c>
      <c r="Q339" s="34">
        <f t="shared" si="40"/>
        <v>945</v>
      </c>
      <c r="Y339" s="214"/>
      <c r="Z339" s="214"/>
      <c r="AA339" s="33">
        <v>787.5</v>
      </c>
    </row>
    <row r="340" spans="1:27" ht="15" customHeight="1" x14ac:dyDescent="0.25">
      <c r="A340" s="59" t="s">
        <v>302</v>
      </c>
      <c r="B340" s="58" t="s">
        <v>1184</v>
      </c>
      <c r="C340" s="60">
        <v>1000</v>
      </c>
      <c r="D340" s="60">
        <v>50</v>
      </c>
      <c r="E340" s="57">
        <v>169</v>
      </c>
      <c r="F340" s="55" t="s">
        <v>1389</v>
      </c>
      <c r="G340" s="54" t="s">
        <v>1390</v>
      </c>
      <c r="H340" s="53" t="s">
        <v>0</v>
      </c>
      <c r="I340" s="51" t="s">
        <v>3</v>
      </c>
      <c r="J340" s="49" t="s">
        <v>3</v>
      </c>
      <c r="K340" s="48">
        <v>3</v>
      </c>
      <c r="L340" s="45">
        <f t="shared" si="37"/>
        <v>3</v>
      </c>
      <c r="M340" s="103" t="s">
        <v>34</v>
      </c>
      <c r="N340" s="41">
        <v>14</v>
      </c>
      <c r="O340" s="38">
        <f t="shared" si="38"/>
        <v>42</v>
      </c>
      <c r="P340" s="35">
        <f t="shared" si="39"/>
        <v>824</v>
      </c>
      <c r="Q340" s="34">
        <f t="shared" si="40"/>
        <v>988.8</v>
      </c>
      <c r="Y340" s="214"/>
      <c r="Z340" s="214"/>
      <c r="AA340" s="33">
        <v>824</v>
      </c>
    </row>
    <row r="341" spans="1:27" ht="15" customHeight="1" x14ac:dyDescent="0.25">
      <c r="A341" s="59" t="s">
        <v>302</v>
      </c>
      <c r="B341" s="58" t="s">
        <v>1184</v>
      </c>
      <c r="C341" s="60">
        <v>1000</v>
      </c>
      <c r="D341" s="60">
        <v>50</v>
      </c>
      <c r="E341" s="57">
        <v>194</v>
      </c>
      <c r="F341" s="55" t="s">
        <v>1391</v>
      </c>
      <c r="G341" s="54" t="s">
        <v>1392</v>
      </c>
      <c r="H341" s="53" t="s">
        <v>0</v>
      </c>
      <c r="I341" s="51"/>
      <c r="J341" s="49" t="s">
        <v>3</v>
      </c>
      <c r="K341" s="48">
        <v>3</v>
      </c>
      <c r="L341" s="45">
        <f t="shared" si="37"/>
        <v>3</v>
      </c>
      <c r="M341" s="298" t="s">
        <v>34</v>
      </c>
      <c r="N341" s="41">
        <v>14</v>
      </c>
      <c r="O341" s="38">
        <f t="shared" si="38"/>
        <v>42</v>
      </c>
      <c r="P341" s="299" t="s">
        <v>71</v>
      </c>
      <c r="Q341" s="34"/>
      <c r="Y341" s="214"/>
      <c r="Z341" s="214"/>
      <c r="AA341" s="33">
        <v>878.5</v>
      </c>
    </row>
    <row r="342" spans="1:27" ht="15" customHeight="1" x14ac:dyDescent="0.25">
      <c r="A342" s="59" t="s">
        <v>302</v>
      </c>
      <c r="B342" s="58" t="s">
        <v>1184</v>
      </c>
      <c r="C342" s="60">
        <v>1000</v>
      </c>
      <c r="D342" s="60">
        <v>50</v>
      </c>
      <c r="E342" s="57">
        <v>205</v>
      </c>
      <c r="F342" s="55" t="s">
        <v>1393</v>
      </c>
      <c r="G342" s="54" t="s">
        <v>1394</v>
      </c>
      <c r="H342" s="53" t="s">
        <v>0</v>
      </c>
      <c r="I342" s="51"/>
      <c r="J342" s="49" t="s">
        <v>3</v>
      </c>
      <c r="K342" s="48">
        <v>2</v>
      </c>
      <c r="L342" s="45">
        <f t="shared" si="37"/>
        <v>2</v>
      </c>
      <c r="M342" s="298" t="s">
        <v>34</v>
      </c>
      <c r="N342" s="41">
        <v>20</v>
      </c>
      <c r="O342" s="38">
        <f t="shared" si="38"/>
        <v>40</v>
      </c>
      <c r="P342" s="299" t="s">
        <v>71</v>
      </c>
      <c r="Q342" s="34"/>
      <c r="Y342" s="214"/>
      <c r="Z342" s="214"/>
      <c r="AA342" s="33">
        <v>953</v>
      </c>
    </row>
    <row r="343" spans="1:27" ht="15" customHeight="1" x14ac:dyDescent="0.25">
      <c r="A343" s="59" t="s">
        <v>302</v>
      </c>
      <c r="B343" s="58" t="s">
        <v>1184</v>
      </c>
      <c r="C343" s="60">
        <v>1000</v>
      </c>
      <c r="D343" s="60">
        <v>50</v>
      </c>
      <c r="E343" s="57">
        <v>219</v>
      </c>
      <c r="F343" s="55" t="s">
        <v>1395</v>
      </c>
      <c r="G343" s="54" t="s">
        <v>1396</v>
      </c>
      <c r="H343" s="53" t="s">
        <v>0</v>
      </c>
      <c r="I343" s="51" t="s">
        <v>3</v>
      </c>
      <c r="J343" s="49" t="s">
        <v>3</v>
      </c>
      <c r="K343" s="48">
        <v>2</v>
      </c>
      <c r="L343" s="45">
        <f t="shared" si="37"/>
        <v>2</v>
      </c>
      <c r="M343" s="105" t="s">
        <v>35</v>
      </c>
      <c r="N343" s="41">
        <v>5</v>
      </c>
      <c r="O343" s="38">
        <f t="shared" si="38"/>
        <v>10</v>
      </c>
      <c r="P343" s="35">
        <f>ROUND(AA343*(1-$Q$12),2)</f>
        <v>1029.5</v>
      </c>
      <c r="Q343" s="34">
        <f>ROUND(P343*1.2,2)</f>
        <v>1235.4000000000001</v>
      </c>
      <c r="Y343" s="214"/>
      <c r="Z343" s="214"/>
      <c r="AA343" s="33">
        <v>1029.5</v>
      </c>
    </row>
    <row r="344" spans="1:27" ht="15" customHeight="1" x14ac:dyDescent="0.25">
      <c r="A344" s="59" t="s">
        <v>302</v>
      </c>
      <c r="B344" s="58" t="s">
        <v>1184</v>
      </c>
      <c r="C344" s="60">
        <v>1000</v>
      </c>
      <c r="D344" s="60">
        <v>50</v>
      </c>
      <c r="E344" s="57">
        <v>245</v>
      </c>
      <c r="F344" s="55" t="s">
        <v>1397</v>
      </c>
      <c r="G344" s="54" t="s">
        <v>1398</v>
      </c>
      <c r="H344" s="53" t="s">
        <v>0</v>
      </c>
      <c r="I344" s="51"/>
      <c r="J344" s="49" t="s">
        <v>3</v>
      </c>
      <c r="K344" s="48">
        <v>2</v>
      </c>
      <c r="L344" s="45">
        <f t="shared" si="37"/>
        <v>2</v>
      </c>
      <c r="M344" s="298" t="s">
        <v>34</v>
      </c>
      <c r="N344" s="41">
        <v>20</v>
      </c>
      <c r="O344" s="38">
        <f t="shared" si="38"/>
        <v>40</v>
      </c>
      <c r="P344" s="299" t="s">
        <v>71</v>
      </c>
      <c r="Q344" s="34"/>
      <c r="Y344" s="214"/>
      <c r="Z344" s="214"/>
      <c r="AA344" s="33">
        <v>1212</v>
      </c>
    </row>
    <row r="345" spans="1:27" ht="15" customHeight="1" x14ac:dyDescent="0.25">
      <c r="A345" s="59" t="s">
        <v>302</v>
      </c>
      <c r="B345" s="58" t="s">
        <v>1184</v>
      </c>
      <c r="C345" s="60">
        <v>1000</v>
      </c>
      <c r="D345" s="57">
        <v>60</v>
      </c>
      <c r="E345" s="57">
        <v>18</v>
      </c>
      <c r="F345" s="55" t="s">
        <v>1399</v>
      </c>
      <c r="G345" s="54" t="s">
        <v>1400</v>
      </c>
      <c r="H345" s="53" t="s">
        <v>0</v>
      </c>
      <c r="I345" s="51" t="s">
        <v>3</v>
      </c>
      <c r="J345" s="49"/>
      <c r="K345" s="48">
        <v>7</v>
      </c>
      <c r="L345" s="45">
        <f t="shared" si="37"/>
        <v>7</v>
      </c>
      <c r="M345" s="298" t="s">
        <v>34</v>
      </c>
      <c r="N345" s="41">
        <v>6</v>
      </c>
      <c r="O345" s="38">
        <f t="shared" si="38"/>
        <v>42</v>
      </c>
      <c r="P345" s="299" t="s">
        <v>71</v>
      </c>
      <c r="Q345" s="34"/>
      <c r="Y345" s="214"/>
      <c r="Z345" s="214"/>
      <c r="AA345" s="33">
        <v>358</v>
      </c>
    </row>
    <row r="346" spans="1:27" ht="15" customHeight="1" x14ac:dyDescent="0.25">
      <c r="A346" s="59" t="s">
        <v>302</v>
      </c>
      <c r="B346" s="58" t="s">
        <v>1184</v>
      </c>
      <c r="C346" s="60">
        <v>1000</v>
      </c>
      <c r="D346" s="60">
        <v>60</v>
      </c>
      <c r="E346" s="57">
        <v>21</v>
      </c>
      <c r="F346" s="55" t="s">
        <v>1401</v>
      </c>
      <c r="G346" s="54" t="s">
        <v>1402</v>
      </c>
      <c r="H346" s="53" t="s">
        <v>0</v>
      </c>
      <c r="I346" s="51" t="s">
        <v>3</v>
      </c>
      <c r="J346" s="49" t="s">
        <v>3</v>
      </c>
      <c r="K346" s="48">
        <v>7</v>
      </c>
      <c r="L346" s="45">
        <f t="shared" si="37"/>
        <v>7</v>
      </c>
      <c r="M346" s="298" t="s">
        <v>34</v>
      </c>
      <c r="N346" s="41">
        <v>6</v>
      </c>
      <c r="O346" s="38">
        <f t="shared" si="38"/>
        <v>42</v>
      </c>
      <c r="P346" s="299" t="s">
        <v>71</v>
      </c>
      <c r="Q346" s="34"/>
      <c r="Y346" s="214"/>
      <c r="Z346" s="214"/>
      <c r="AA346" s="33">
        <v>389</v>
      </c>
    </row>
    <row r="347" spans="1:27" ht="15" customHeight="1" x14ac:dyDescent="0.25">
      <c r="A347" s="59" t="s">
        <v>302</v>
      </c>
      <c r="B347" s="58" t="s">
        <v>1184</v>
      </c>
      <c r="C347" s="60">
        <v>1000</v>
      </c>
      <c r="D347" s="60">
        <v>60</v>
      </c>
      <c r="E347" s="57">
        <v>25</v>
      </c>
      <c r="F347" s="55" t="s">
        <v>1403</v>
      </c>
      <c r="G347" s="54" t="s">
        <v>1404</v>
      </c>
      <c r="H347" s="53" t="s">
        <v>0</v>
      </c>
      <c r="I347" s="51" t="s">
        <v>3</v>
      </c>
      <c r="J347" s="49"/>
      <c r="K347" s="48">
        <v>7</v>
      </c>
      <c r="L347" s="45">
        <f t="shared" si="37"/>
        <v>7</v>
      </c>
      <c r="M347" s="103" t="s">
        <v>34</v>
      </c>
      <c r="N347" s="41">
        <v>6</v>
      </c>
      <c r="O347" s="38">
        <f t="shared" si="38"/>
        <v>42</v>
      </c>
      <c r="P347" s="35">
        <f t="shared" ref="P347:P367" si="41">ROUND(AA347*(1-$Q$12),2)</f>
        <v>408</v>
      </c>
      <c r="Q347" s="34">
        <f t="shared" ref="Q347:Q367" si="42">ROUND(P347*1.2,2)</f>
        <v>489.6</v>
      </c>
      <c r="Y347" s="214"/>
      <c r="Z347" s="214"/>
      <c r="AA347" s="33">
        <v>408</v>
      </c>
    </row>
    <row r="348" spans="1:27" ht="15" customHeight="1" x14ac:dyDescent="0.25">
      <c r="A348" s="59" t="s">
        <v>302</v>
      </c>
      <c r="B348" s="58" t="s">
        <v>1184</v>
      </c>
      <c r="C348" s="60">
        <v>1000</v>
      </c>
      <c r="D348" s="60">
        <v>60</v>
      </c>
      <c r="E348" s="57">
        <v>28</v>
      </c>
      <c r="F348" s="55" t="s">
        <v>1405</v>
      </c>
      <c r="G348" s="54" t="s">
        <v>1406</v>
      </c>
      <c r="H348" s="53" t="s">
        <v>0</v>
      </c>
      <c r="I348" s="51" t="s">
        <v>3</v>
      </c>
      <c r="J348" s="49" t="s">
        <v>3</v>
      </c>
      <c r="K348" s="48">
        <v>6</v>
      </c>
      <c r="L348" s="45">
        <f t="shared" si="37"/>
        <v>6</v>
      </c>
      <c r="M348" s="103" t="s">
        <v>34</v>
      </c>
      <c r="N348" s="41">
        <v>7</v>
      </c>
      <c r="O348" s="38">
        <f t="shared" si="38"/>
        <v>42</v>
      </c>
      <c r="P348" s="35">
        <f t="shared" si="41"/>
        <v>424.5</v>
      </c>
      <c r="Q348" s="34">
        <f t="shared" si="42"/>
        <v>509.4</v>
      </c>
      <c r="Y348" s="214"/>
      <c r="Z348" s="214"/>
      <c r="AA348" s="33">
        <v>424.5</v>
      </c>
    </row>
    <row r="349" spans="1:27" ht="15" customHeight="1" x14ac:dyDescent="0.25">
      <c r="A349" s="59" t="s">
        <v>302</v>
      </c>
      <c r="B349" s="58" t="s">
        <v>1184</v>
      </c>
      <c r="C349" s="60">
        <v>1000</v>
      </c>
      <c r="D349" s="60">
        <v>60</v>
      </c>
      <c r="E349" s="57">
        <v>32</v>
      </c>
      <c r="F349" s="55" t="s">
        <v>1407</v>
      </c>
      <c r="G349" s="54" t="s">
        <v>1408</v>
      </c>
      <c r="H349" s="53" t="s">
        <v>0</v>
      </c>
      <c r="I349" s="51" t="s">
        <v>3</v>
      </c>
      <c r="J349" s="49"/>
      <c r="K349" s="48">
        <v>6</v>
      </c>
      <c r="L349" s="45">
        <f t="shared" si="37"/>
        <v>6</v>
      </c>
      <c r="M349" s="103" t="s">
        <v>34</v>
      </c>
      <c r="N349" s="41">
        <v>7</v>
      </c>
      <c r="O349" s="38">
        <f t="shared" si="38"/>
        <v>42</v>
      </c>
      <c r="P349" s="35">
        <f t="shared" si="41"/>
        <v>444</v>
      </c>
      <c r="Q349" s="34">
        <f t="shared" si="42"/>
        <v>532.79999999999995</v>
      </c>
      <c r="Y349" s="214"/>
      <c r="Z349" s="214"/>
      <c r="AA349" s="33">
        <v>444</v>
      </c>
    </row>
    <row r="350" spans="1:27" ht="15" customHeight="1" x14ac:dyDescent="0.25">
      <c r="A350" s="59" t="s">
        <v>302</v>
      </c>
      <c r="B350" s="58" t="s">
        <v>1184</v>
      </c>
      <c r="C350" s="60">
        <v>1000</v>
      </c>
      <c r="D350" s="60">
        <v>60</v>
      </c>
      <c r="E350" s="57">
        <v>35</v>
      </c>
      <c r="F350" s="55" t="s">
        <v>1409</v>
      </c>
      <c r="G350" s="54" t="s">
        <v>1410</v>
      </c>
      <c r="H350" s="53" t="s">
        <v>0</v>
      </c>
      <c r="I350" s="51" t="s">
        <v>3</v>
      </c>
      <c r="J350" s="49" t="s">
        <v>3</v>
      </c>
      <c r="K350" s="48">
        <v>6</v>
      </c>
      <c r="L350" s="45">
        <f t="shared" si="37"/>
        <v>6</v>
      </c>
      <c r="M350" s="103" t="s">
        <v>34</v>
      </c>
      <c r="N350" s="41">
        <v>7</v>
      </c>
      <c r="O350" s="38">
        <f t="shared" si="38"/>
        <v>42</v>
      </c>
      <c r="P350" s="35">
        <f t="shared" si="41"/>
        <v>481.5</v>
      </c>
      <c r="Q350" s="34">
        <f t="shared" si="42"/>
        <v>577.79999999999995</v>
      </c>
      <c r="Y350" s="214"/>
      <c r="Z350" s="214"/>
      <c r="AA350" s="33">
        <v>481.5</v>
      </c>
    </row>
    <row r="351" spans="1:27" ht="15" customHeight="1" x14ac:dyDescent="0.25">
      <c r="A351" s="59" t="s">
        <v>302</v>
      </c>
      <c r="B351" s="58" t="s">
        <v>1184</v>
      </c>
      <c r="C351" s="60">
        <v>1000</v>
      </c>
      <c r="D351" s="60">
        <v>60</v>
      </c>
      <c r="E351" s="57">
        <v>38</v>
      </c>
      <c r="F351" s="55" t="s">
        <v>1411</v>
      </c>
      <c r="G351" s="54" t="s">
        <v>1412</v>
      </c>
      <c r="H351" s="53" t="s">
        <v>0</v>
      </c>
      <c r="I351" s="51" t="s">
        <v>3</v>
      </c>
      <c r="J351" s="49"/>
      <c r="K351" s="48">
        <v>6</v>
      </c>
      <c r="L351" s="45">
        <f t="shared" si="37"/>
        <v>6</v>
      </c>
      <c r="M351" s="103" t="s">
        <v>34</v>
      </c>
      <c r="N351" s="41">
        <v>7</v>
      </c>
      <c r="O351" s="38">
        <f t="shared" si="38"/>
        <v>42</v>
      </c>
      <c r="P351" s="35">
        <f t="shared" si="41"/>
        <v>518.5</v>
      </c>
      <c r="Q351" s="34">
        <f t="shared" si="42"/>
        <v>622.20000000000005</v>
      </c>
      <c r="Y351" s="214"/>
      <c r="Z351" s="214"/>
      <c r="AA351" s="33">
        <v>518.5</v>
      </c>
    </row>
    <row r="352" spans="1:27" ht="15" customHeight="1" x14ac:dyDescent="0.25">
      <c r="A352" s="59" t="s">
        <v>302</v>
      </c>
      <c r="B352" s="58" t="s">
        <v>1184</v>
      </c>
      <c r="C352" s="60">
        <v>1000</v>
      </c>
      <c r="D352" s="60">
        <v>60</v>
      </c>
      <c r="E352" s="57">
        <v>42</v>
      </c>
      <c r="F352" s="55" t="s">
        <v>1413</v>
      </c>
      <c r="G352" s="54" t="s">
        <v>1414</v>
      </c>
      <c r="H352" s="53" t="s">
        <v>0</v>
      </c>
      <c r="I352" s="51"/>
      <c r="J352" s="49" t="s">
        <v>3</v>
      </c>
      <c r="K352" s="48">
        <v>5</v>
      </c>
      <c r="L352" s="45">
        <f t="shared" si="37"/>
        <v>5</v>
      </c>
      <c r="M352" s="103" t="s">
        <v>34</v>
      </c>
      <c r="N352" s="41">
        <v>8</v>
      </c>
      <c r="O352" s="38">
        <f t="shared" si="38"/>
        <v>40</v>
      </c>
      <c r="P352" s="35">
        <f t="shared" si="41"/>
        <v>554</v>
      </c>
      <c r="Q352" s="34">
        <f t="shared" si="42"/>
        <v>664.8</v>
      </c>
      <c r="Y352" s="214"/>
      <c r="Z352" s="214"/>
      <c r="AA352" s="33">
        <v>554</v>
      </c>
    </row>
    <row r="353" spans="1:27" ht="15" customHeight="1" x14ac:dyDescent="0.25">
      <c r="A353" s="59" t="s">
        <v>302</v>
      </c>
      <c r="B353" s="58" t="s">
        <v>1184</v>
      </c>
      <c r="C353" s="60">
        <v>1000</v>
      </c>
      <c r="D353" s="60">
        <v>60</v>
      </c>
      <c r="E353" s="57">
        <v>45</v>
      </c>
      <c r="F353" s="55" t="s">
        <v>1415</v>
      </c>
      <c r="G353" s="54" t="s">
        <v>1416</v>
      </c>
      <c r="H353" s="53" t="s">
        <v>0</v>
      </c>
      <c r="I353" s="51"/>
      <c r="J353" s="49" t="s">
        <v>3</v>
      </c>
      <c r="K353" s="48">
        <v>5</v>
      </c>
      <c r="L353" s="45">
        <f t="shared" si="37"/>
        <v>5</v>
      </c>
      <c r="M353" s="103" t="s">
        <v>34</v>
      </c>
      <c r="N353" s="41">
        <v>8</v>
      </c>
      <c r="O353" s="38">
        <f t="shared" si="38"/>
        <v>40</v>
      </c>
      <c r="P353" s="35">
        <f t="shared" si="41"/>
        <v>574.5</v>
      </c>
      <c r="Q353" s="34">
        <f t="shared" si="42"/>
        <v>689.4</v>
      </c>
      <c r="Y353" s="214"/>
      <c r="Z353" s="214"/>
      <c r="AA353" s="33">
        <v>574.5</v>
      </c>
    </row>
    <row r="354" spans="1:27" ht="15" customHeight="1" x14ac:dyDescent="0.25">
      <c r="A354" s="59" t="s">
        <v>302</v>
      </c>
      <c r="B354" s="58" t="s">
        <v>1184</v>
      </c>
      <c r="C354" s="60">
        <v>1000</v>
      </c>
      <c r="D354" s="60">
        <v>60</v>
      </c>
      <c r="E354" s="57">
        <v>48</v>
      </c>
      <c r="F354" s="55" t="s">
        <v>1417</v>
      </c>
      <c r="G354" s="54" t="s">
        <v>1418</v>
      </c>
      <c r="H354" s="53" t="s">
        <v>0</v>
      </c>
      <c r="I354" s="51"/>
      <c r="J354" s="49" t="s">
        <v>3</v>
      </c>
      <c r="K354" s="48">
        <v>5</v>
      </c>
      <c r="L354" s="45">
        <f t="shared" si="37"/>
        <v>5</v>
      </c>
      <c r="M354" s="103" t="s">
        <v>34</v>
      </c>
      <c r="N354" s="41">
        <v>8</v>
      </c>
      <c r="O354" s="38">
        <f t="shared" si="38"/>
        <v>40</v>
      </c>
      <c r="P354" s="35">
        <f t="shared" si="41"/>
        <v>595.5</v>
      </c>
      <c r="Q354" s="34">
        <f t="shared" si="42"/>
        <v>714.6</v>
      </c>
      <c r="Y354" s="214"/>
      <c r="Z354" s="214"/>
      <c r="AA354" s="33">
        <v>595.5</v>
      </c>
    </row>
    <row r="355" spans="1:27" ht="15" customHeight="1" x14ac:dyDescent="0.25">
      <c r="A355" s="59" t="s">
        <v>302</v>
      </c>
      <c r="B355" s="58" t="s">
        <v>1184</v>
      </c>
      <c r="C355" s="60">
        <v>1000</v>
      </c>
      <c r="D355" s="60">
        <v>60</v>
      </c>
      <c r="E355" s="57">
        <v>57</v>
      </c>
      <c r="F355" s="55" t="s">
        <v>1419</v>
      </c>
      <c r="G355" s="54" t="s">
        <v>1420</v>
      </c>
      <c r="H355" s="53" t="s">
        <v>0</v>
      </c>
      <c r="I355" s="51" t="s">
        <v>3</v>
      </c>
      <c r="J355" s="49" t="s">
        <v>3</v>
      </c>
      <c r="K355" s="48">
        <v>5</v>
      </c>
      <c r="L355" s="45">
        <f t="shared" si="37"/>
        <v>5</v>
      </c>
      <c r="M355" s="103" t="s">
        <v>34</v>
      </c>
      <c r="N355" s="41">
        <v>8</v>
      </c>
      <c r="O355" s="38">
        <f t="shared" si="38"/>
        <v>40</v>
      </c>
      <c r="P355" s="35">
        <f t="shared" si="41"/>
        <v>638</v>
      </c>
      <c r="Q355" s="34">
        <f t="shared" si="42"/>
        <v>765.6</v>
      </c>
      <c r="Y355" s="214"/>
      <c r="Z355" s="214"/>
      <c r="AA355" s="33">
        <v>638</v>
      </c>
    </row>
    <row r="356" spans="1:27" ht="15" customHeight="1" x14ac:dyDescent="0.25">
      <c r="A356" s="59" t="s">
        <v>302</v>
      </c>
      <c r="B356" s="58" t="s">
        <v>1184</v>
      </c>
      <c r="C356" s="60">
        <v>1000</v>
      </c>
      <c r="D356" s="60">
        <v>60</v>
      </c>
      <c r="E356" s="57">
        <v>60</v>
      </c>
      <c r="F356" s="55" t="s">
        <v>1421</v>
      </c>
      <c r="G356" s="54" t="s">
        <v>1422</v>
      </c>
      <c r="H356" s="53" t="s">
        <v>0</v>
      </c>
      <c r="I356" s="51" t="s">
        <v>3</v>
      </c>
      <c r="J356" s="49" t="s">
        <v>3</v>
      </c>
      <c r="K356" s="48">
        <v>5</v>
      </c>
      <c r="L356" s="45">
        <f t="shared" si="37"/>
        <v>5</v>
      </c>
      <c r="M356" s="103" t="s">
        <v>34</v>
      </c>
      <c r="N356" s="41">
        <v>8</v>
      </c>
      <c r="O356" s="38">
        <f t="shared" si="38"/>
        <v>40</v>
      </c>
      <c r="P356" s="35">
        <f t="shared" si="41"/>
        <v>646</v>
      </c>
      <c r="Q356" s="34">
        <f t="shared" si="42"/>
        <v>775.2</v>
      </c>
      <c r="Y356" s="214"/>
      <c r="Z356" s="214"/>
      <c r="AA356" s="33">
        <v>646</v>
      </c>
    </row>
    <row r="357" spans="1:27" ht="15" customHeight="1" x14ac:dyDescent="0.25">
      <c r="A357" s="59" t="s">
        <v>302</v>
      </c>
      <c r="B357" s="58" t="s">
        <v>1184</v>
      </c>
      <c r="C357" s="60">
        <v>1000</v>
      </c>
      <c r="D357" s="60">
        <v>60</v>
      </c>
      <c r="E357" s="57">
        <v>70</v>
      </c>
      <c r="F357" s="55" t="s">
        <v>1423</v>
      </c>
      <c r="G357" s="54" t="s">
        <v>1424</v>
      </c>
      <c r="H357" s="53" t="s">
        <v>0</v>
      </c>
      <c r="I357" s="51" t="s">
        <v>3</v>
      </c>
      <c r="J357" s="49" t="s">
        <v>3</v>
      </c>
      <c r="K357" s="48">
        <v>5</v>
      </c>
      <c r="L357" s="45">
        <f t="shared" si="37"/>
        <v>5</v>
      </c>
      <c r="M357" s="103" t="s">
        <v>34</v>
      </c>
      <c r="N357" s="41">
        <v>8</v>
      </c>
      <c r="O357" s="38">
        <f t="shared" si="38"/>
        <v>40</v>
      </c>
      <c r="P357" s="35">
        <f t="shared" si="41"/>
        <v>681</v>
      </c>
      <c r="Q357" s="34">
        <f t="shared" si="42"/>
        <v>817.2</v>
      </c>
      <c r="Y357" s="214"/>
      <c r="Z357" s="214"/>
      <c r="AA357" s="33">
        <v>681</v>
      </c>
    </row>
    <row r="358" spans="1:27" ht="15" customHeight="1" x14ac:dyDescent="0.25">
      <c r="A358" s="59" t="s">
        <v>302</v>
      </c>
      <c r="B358" s="58" t="s">
        <v>1184</v>
      </c>
      <c r="C358" s="60">
        <v>1000</v>
      </c>
      <c r="D358" s="60">
        <v>60</v>
      </c>
      <c r="E358" s="57">
        <v>76</v>
      </c>
      <c r="F358" s="55" t="s">
        <v>1425</v>
      </c>
      <c r="G358" s="54" t="s">
        <v>1426</v>
      </c>
      <c r="H358" s="53" t="s">
        <v>0</v>
      </c>
      <c r="I358" s="51" t="s">
        <v>3</v>
      </c>
      <c r="J358" s="49" t="s">
        <v>3</v>
      </c>
      <c r="K358" s="48">
        <v>4</v>
      </c>
      <c r="L358" s="45">
        <f t="shared" si="37"/>
        <v>4</v>
      </c>
      <c r="M358" s="105" t="s">
        <v>35</v>
      </c>
      <c r="N358" s="41">
        <v>3</v>
      </c>
      <c r="O358" s="38">
        <f t="shared" si="38"/>
        <v>12</v>
      </c>
      <c r="P358" s="35">
        <f t="shared" si="41"/>
        <v>697</v>
      </c>
      <c r="Q358" s="34">
        <f t="shared" si="42"/>
        <v>836.4</v>
      </c>
      <c r="Y358" s="214"/>
      <c r="Z358" s="214"/>
      <c r="AA358" s="33">
        <v>697</v>
      </c>
    </row>
    <row r="359" spans="1:27" ht="15" customHeight="1" x14ac:dyDescent="0.25">
      <c r="A359" s="59" t="s">
        <v>302</v>
      </c>
      <c r="B359" s="58" t="s">
        <v>1184</v>
      </c>
      <c r="C359" s="60">
        <v>1000</v>
      </c>
      <c r="D359" s="60">
        <v>60</v>
      </c>
      <c r="E359" s="57">
        <v>83</v>
      </c>
      <c r="F359" s="55" t="s">
        <v>1427</v>
      </c>
      <c r="G359" s="54" t="s">
        <v>1428</v>
      </c>
      <c r="H359" s="53" t="s">
        <v>0</v>
      </c>
      <c r="I359" s="51"/>
      <c r="J359" s="49" t="s">
        <v>3</v>
      </c>
      <c r="K359" s="48">
        <v>4</v>
      </c>
      <c r="L359" s="45">
        <f t="shared" si="37"/>
        <v>4</v>
      </c>
      <c r="M359" s="103" t="s">
        <v>34</v>
      </c>
      <c r="N359" s="41">
        <v>10</v>
      </c>
      <c r="O359" s="38">
        <f t="shared" si="38"/>
        <v>40</v>
      </c>
      <c r="P359" s="35">
        <f t="shared" si="41"/>
        <v>706.5</v>
      </c>
      <c r="Q359" s="34">
        <f t="shared" si="42"/>
        <v>847.8</v>
      </c>
      <c r="Y359" s="214"/>
      <c r="Z359" s="214"/>
      <c r="AA359" s="33">
        <v>706.5</v>
      </c>
    </row>
    <row r="360" spans="1:27" ht="15" customHeight="1" x14ac:dyDescent="0.25">
      <c r="A360" s="59" t="s">
        <v>302</v>
      </c>
      <c r="B360" s="58" t="s">
        <v>1184</v>
      </c>
      <c r="C360" s="60">
        <v>1000</v>
      </c>
      <c r="D360" s="60">
        <v>60</v>
      </c>
      <c r="E360" s="57">
        <v>89</v>
      </c>
      <c r="F360" s="55" t="s">
        <v>1429</v>
      </c>
      <c r="G360" s="54" t="s">
        <v>1430</v>
      </c>
      <c r="H360" s="53" t="s">
        <v>0</v>
      </c>
      <c r="I360" s="51" t="s">
        <v>3</v>
      </c>
      <c r="J360" s="49" t="s">
        <v>3</v>
      </c>
      <c r="K360" s="48">
        <v>4</v>
      </c>
      <c r="L360" s="45">
        <f t="shared" si="37"/>
        <v>4</v>
      </c>
      <c r="M360" s="105" t="s">
        <v>35</v>
      </c>
      <c r="N360" s="41">
        <v>3</v>
      </c>
      <c r="O360" s="38">
        <f t="shared" si="38"/>
        <v>12</v>
      </c>
      <c r="P360" s="35">
        <f t="shared" si="41"/>
        <v>715</v>
      </c>
      <c r="Q360" s="34">
        <f t="shared" si="42"/>
        <v>858</v>
      </c>
      <c r="Y360" s="214"/>
      <c r="Z360" s="214"/>
      <c r="AA360" s="33">
        <v>715</v>
      </c>
    </row>
    <row r="361" spans="1:27" ht="15" customHeight="1" x14ac:dyDescent="0.25">
      <c r="A361" s="59" t="s">
        <v>302</v>
      </c>
      <c r="B361" s="58" t="s">
        <v>1184</v>
      </c>
      <c r="C361" s="60">
        <v>1000</v>
      </c>
      <c r="D361" s="60">
        <v>60</v>
      </c>
      <c r="E361" s="57">
        <v>102</v>
      </c>
      <c r="F361" s="55" t="s">
        <v>1431</v>
      </c>
      <c r="G361" s="54" t="s">
        <v>1432</v>
      </c>
      <c r="H361" s="53" t="s">
        <v>0</v>
      </c>
      <c r="I361" s="51"/>
      <c r="J361" s="49" t="s">
        <v>3</v>
      </c>
      <c r="K361" s="48">
        <v>4</v>
      </c>
      <c r="L361" s="45">
        <f t="shared" si="37"/>
        <v>4</v>
      </c>
      <c r="M361" s="103" t="s">
        <v>34</v>
      </c>
      <c r="N361" s="41">
        <v>10</v>
      </c>
      <c r="O361" s="38">
        <f t="shared" si="38"/>
        <v>40</v>
      </c>
      <c r="P361" s="35">
        <f t="shared" si="41"/>
        <v>736</v>
      </c>
      <c r="Q361" s="34">
        <f t="shared" si="42"/>
        <v>883.2</v>
      </c>
      <c r="Y361" s="214"/>
      <c r="Z361" s="214"/>
      <c r="AA361" s="33">
        <v>736</v>
      </c>
    </row>
    <row r="362" spans="1:27" ht="15" customHeight="1" x14ac:dyDescent="0.25">
      <c r="A362" s="59" t="s">
        <v>302</v>
      </c>
      <c r="B362" s="58" t="s">
        <v>1184</v>
      </c>
      <c r="C362" s="60">
        <v>1000</v>
      </c>
      <c r="D362" s="60">
        <v>60</v>
      </c>
      <c r="E362" s="57">
        <v>108</v>
      </c>
      <c r="F362" s="55" t="s">
        <v>1433</v>
      </c>
      <c r="G362" s="54" t="s">
        <v>1434</v>
      </c>
      <c r="H362" s="53" t="s">
        <v>0</v>
      </c>
      <c r="I362" s="51" t="s">
        <v>3</v>
      </c>
      <c r="J362" s="49" t="s">
        <v>3</v>
      </c>
      <c r="K362" s="48">
        <v>4</v>
      </c>
      <c r="L362" s="45">
        <f t="shared" si="37"/>
        <v>4</v>
      </c>
      <c r="M362" s="105" t="s">
        <v>35</v>
      </c>
      <c r="N362" s="41">
        <v>3</v>
      </c>
      <c r="O362" s="38">
        <f t="shared" si="38"/>
        <v>12</v>
      </c>
      <c r="P362" s="35">
        <f t="shared" si="41"/>
        <v>759</v>
      </c>
      <c r="Q362" s="34">
        <f t="shared" si="42"/>
        <v>910.8</v>
      </c>
      <c r="Y362" s="214"/>
      <c r="Z362" s="214"/>
      <c r="AA362" s="33">
        <v>759</v>
      </c>
    </row>
    <row r="363" spans="1:27" ht="15" customHeight="1" x14ac:dyDescent="0.25">
      <c r="A363" s="59" t="s">
        <v>302</v>
      </c>
      <c r="B363" s="58" t="s">
        <v>1184</v>
      </c>
      <c r="C363" s="60">
        <v>1000</v>
      </c>
      <c r="D363" s="60">
        <v>60</v>
      </c>
      <c r="E363" s="57">
        <v>114</v>
      </c>
      <c r="F363" s="55" t="s">
        <v>1435</v>
      </c>
      <c r="G363" s="54" t="s">
        <v>1436</v>
      </c>
      <c r="H363" s="53" t="s">
        <v>0</v>
      </c>
      <c r="I363" s="51" t="s">
        <v>3</v>
      </c>
      <c r="J363" s="49" t="s">
        <v>3</v>
      </c>
      <c r="K363" s="48">
        <v>3</v>
      </c>
      <c r="L363" s="45">
        <f t="shared" si="37"/>
        <v>3</v>
      </c>
      <c r="M363" s="103" t="s">
        <v>34</v>
      </c>
      <c r="N363" s="41">
        <v>14</v>
      </c>
      <c r="O363" s="38">
        <f t="shared" si="38"/>
        <v>42</v>
      </c>
      <c r="P363" s="35">
        <f t="shared" si="41"/>
        <v>787.5</v>
      </c>
      <c r="Q363" s="34">
        <f t="shared" si="42"/>
        <v>945</v>
      </c>
      <c r="Y363" s="214"/>
      <c r="Z363" s="214"/>
      <c r="AA363" s="33">
        <v>787.5</v>
      </c>
    </row>
    <row r="364" spans="1:27" ht="15" customHeight="1" x14ac:dyDescent="0.25">
      <c r="A364" s="59" t="s">
        <v>302</v>
      </c>
      <c r="B364" s="58" t="s">
        <v>1184</v>
      </c>
      <c r="C364" s="60">
        <v>1000</v>
      </c>
      <c r="D364" s="60">
        <v>60</v>
      </c>
      <c r="E364" s="57">
        <v>133</v>
      </c>
      <c r="F364" s="55" t="s">
        <v>1437</v>
      </c>
      <c r="G364" s="54" t="s">
        <v>1438</v>
      </c>
      <c r="H364" s="53" t="s">
        <v>0</v>
      </c>
      <c r="I364" s="51" t="s">
        <v>3</v>
      </c>
      <c r="J364" s="49" t="s">
        <v>3</v>
      </c>
      <c r="K364" s="48">
        <v>3</v>
      </c>
      <c r="L364" s="45">
        <f t="shared" si="37"/>
        <v>3</v>
      </c>
      <c r="M364" s="105" t="s">
        <v>35</v>
      </c>
      <c r="N364" s="41">
        <v>4</v>
      </c>
      <c r="O364" s="38">
        <f t="shared" si="38"/>
        <v>12</v>
      </c>
      <c r="P364" s="35">
        <f t="shared" si="41"/>
        <v>827.5</v>
      </c>
      <c r="Q364" s="34">
        <f t="shared" si="42"/>
        <v>993</v>
      </c>
      <c r="Y364" s="214"/>
      <c r="Z364" s="214"/>
      <c r="AA364" s="33">
        <v>827.5</v>
      </c>
    </row>
    <row r="365" spans="1:27" ht="15" customHeight="1" x14ac:dyDescent="0.25">
      <c r="A365" s="59" t="s">
        <v>302</v>
      </c>
      <c r="B365" s="58" t="s">
        <v>1184</v>
      </c>
      <c r="C365" s="60">
        <v>1000</v>
      </c>
      <c r="D365" s="60">
        <v>60</v>
      </c>
      <c r="E365" s="57">
        <v>140</v>
      </c>
      <c r="F365" s="55" t="s">
        <v>1439</v>
      </c>
      <c r="G365" s="54" t="s">
        <v>1440</v>
      </c>
      <c r="H365" s="53" t="s">
        <v>0</v>
      </c>
      <c r="I365" s="51"/>
      <c r="J365" s="49" t="s">
        <v>3</v>
      </c>
      <c r="K365" s="48">
        <v>3</v>
      </c>
      <c r="L365" s="45">
        <f t="shared" si="37"/>
        <v>3</v>
      </c>
      <c r="M365" s="103" t="s">
        <v>34</v>
      </c>
      <c r="N365" s="41">
        <v>14</v>
      </c>
      <c r="O365" s="38">
        <f t="shared" si="38"/>
        <v>42</v>
      </c>
      <c r="P365" s="35">
        <f t="shared" si="41"/>
        <v>874.5</v>
      </c>
      <c r="Q365" s="34">
        <f t="shared" si="42"/>
        <v>1049.4000000000001</v>
      </c>
      <c r="Y365" s="214"/>
      <c r="Z365" s="214"/>
      <c r="AA365" s="33">
        <v>874.5</v>
      </c>
    </row>
    <row r="366" spans="1:27" ht="15" customHeight="1" x14ac:dyDescent="0.25">
      <c r="A366" s="59" t="s">
        <v>302</v>
      </c>
      <c r="B366" s="58" t="s">
        <v>1184</v>
      </c>
      <c r="C366" s="60">
        <v>1000</v>
      </c>
      <c r="D366" s="60">
        <v>60</v>
      </c>
      <c r="E366" s="57">
        <v>159</v>
      </c>
      <c r="F366" s="55" t="s">
        <v>1441</v>
      </c>
      <c r="G366" s="54" t="s">
        <v>1442</v>
      </c>
      <c r="H366" s="53" t="s">
        <v>0</v>
      </c>
      <c r="I366" s="51" t="s">
        <v>3</v>
      </c>
      <c r="J366" s="49" t="s">
        <v>3</v>
      </c>
      <c r="K366" s="48">
        <v>3</v>
      </c>
      <c r="L366" s="45">
        <f t="shared" si="37"/>
        <v>3</v>
      </c>
      <c r="M366" s="105" t="s">
        <v>35</v>
      </c>
      <c r="N366" s="41">
        <v>4</v>
      </c>
      <c r="O366" s="38">
        <f t="shared" si="38"/>
        <v>12</v>
      </c>
      <c r="P366" s="35">
        <f t="shared" si="41"/>
        <v>929</v>
      </c>
      <c r="Q366" s="34">
        <f t="shared" si="42"/>
        <v>1114.8</v>
      </c>
      <c r="Y366" s="214"/>
      <c r="Z366" s="214"/>
      <c r="AA366" s="33">
        <v>929</v>
      </c>
    </row>
    <row r="367" spans="1:27" ht="15" customHeight="1" x14ac:dyDescent="0.25">
      <c r="A367" s="59" t="s">
        <v>302</v>
      </c>
      <c r="B367" s="58" t="s">
        <v>1184</v>
      </c>
      <c r="C367" s="60">
        <v>1000</v>
      </c>
      <c r="D367" s="60">
        <v>60</v>
      </c>
      <c r="E367" s="57">
        <v>169</v>
      </c>
      <c r="F367" s="55" t="s">
        <v>1443</v>
      </c>
      <c r="G367" s="54" t="s">
        <v>1444</v>
      </c>
      <c r="H367" s="53" t="s">
        <v>0</v>
      </c>
      <c r="I367" s="51" t="s">
        <v>3</v>
      </c>
      <c r="J367" s="49" t="s">
        <v>3</v>
      </c>
      <c r="K367" s="48">
        <v>3</v>
      </c>
      <c r="L367" s="45">
        <f t="shared" si="37"/>
        <v>3</v>
      </c>
      <c r="M367" s="103" t="s">
        <v>34</v>
      </c>
      <c r="N367" s="41">
        <v>14</v>
      </c>
      <c r="O367" s="38">
        <f t="shared" si="38"/>
        <v>42</v>
      </c>
      <c r="P367" s="35">
        <f t="shared" si="41"/>
        <v>971.5</v>
      </c>
      <c r="Q367" s="34">
        <f t="shared" si="42"/>
        <v>1165.8</v>
      </c>
      <c r="Y367" s="214"/>
      <c r="Z367" s="214"/>
      <c r="AA367" s="33">
        <v>971.5</v>
      </c>
    </row>
    <row r="368" spans="1:27" ht="15" customHeight="1" x14ac:dyDescent="0.25">
      <c r="A368" s="59" t="s">
        <v>302</v>
      </c>
      <c r="B368" s="58" t="s">
        <v>1184</v>
      </c>
      <c r="C368" s="60">
        <v>1000</v>
      </c>
      <c r="D368" s="60">
        <v>60</v>
      </c>
      <c r="E368" s="57">
        <v>194</v>
      </c>
      <c r="F368" s="55" t="s">
        <v>1445</v>
      </c>
      <c r="G368" s="54" t="s">
        <v>1446</v>
      </c>
      <c r="H368" s="53" t="s">
        <v>0</v>
      </c>
      <c r="I368" s="51"/>
      <c r="J368" s="49" t="s">
        <v>3</v>
      </c>
      <c r="K368" s="48">
        <v>2</v>
      </c>
      <c r="L368" s="45">
        <f t="shared" si="37"/>
        <v>2</v>
      </c>
      <c r="M368" s="298" t="s">
        <v>34</v>
      </c>
      <c r="N368" s="41">
        <v>20</v>
      </c>
      <c r="O368" s="38">
        <f t="shared" si="38"/>
        <v>40</v>
      </c>
      <c r="P368" s="299" t="s">
        <v>71</v>
      </c>
      <c r="Q368" s="34"/>
      <c r="Y368" s="214"/>
      <c r="Z368" s="214"/>
      <c r="AA368" s="33">
        <v>1053</v>
      </c>
    </row>
    <row r="369" spans="1:27" ht="15" customHeight="1" x14ac:dyDescent="0.25">
      <c r="A369" s="59" t="s">
        <v>302</v>
      </c>
      <c r="B369" s="58" t="s">
        <v>1184</v>
      </c>
      <c r="C369" s="60">
        <v>1000</v>
      </c>
      <c r="D369" s="60">
        <v>60</v>
      </c>
      <c r="E369" s="57">
        <v>205</v>
      </c>
      <c r="F369" s="55" t="s">
        <v>1447</v>
      </c>
      <c r="G369" s="54" t="s">
        <v>1448</v>
      </c>
      <c r="H369" s="53" t="s">
        <v>0</v>
      </c>
      <c r="I369" s="51"/>
      <c r="J369" s="49" t="s">
        <v>3</v>
      </c>
      <c r="K369" s="48">
        <v>2</v>
      </c>
      <c r="L369" s="45">
        <f t="shared" si="37"/>
        <v>2</v>
      </c>
      <c r="M369" s="298" t="s">
        <v>34</v>
      </c>
      <c r="N369" s="41">
        <v>20</v>
      </c>
      <c r="O369" s="38">
        <f t="shared" si="38"/>
        <v>40</v>
      </c>
      <c r="P369" s="299" t="s">
        <v>71</v>
      </c>
      <c r="Q369" s="34"/>
      <c r="Y369" s="214"/>
      <c r="Z369" s="214"/>
      <c r="AA369" s="33">
        <v>1126.5</v>
      </c>
    </row>
    <row r="370" spans="1:27" ht="15" customHeight="1" x14ac:dyDescent="0.25">
      <c r="A370" s="59" t="s">
        <v>302</v>
      </c>
      <c r="B370" s="58" t="s">
        <v>1184</v>
      </c>
      <c r="C370" s="60">
        <v>1000</v>
      </c>
      <c r="D370" s="60">
        <v>60</v>
      </c>
      <c r="E370" s="57">
        <v>219</v>
      </c>
      <c r="F370" s="55" t="s">
        <v>1449</v>
      </c>
      <c r="G370" s="54" t="s">
        <v>1450</v>
      </c>
      <c r="H370" s="53" t="s">
        <v>0</v>
      </c>
      <c r="I370" s="51" t="s">
        <v>3</v>
      </c>
      <c r="J370" s="49" t="s">
        <v>3</v>
      </c>
      <c r="K370" s="48">
        <v>2</v>
      </c>
      <c r="L370" s="45">
        <f t="shared" si="37"/>
        <v>2</v>
      </c>
      <c r="M370" s="103" t="s">
        <v>34</v>
      </c>
      <c r="N370" s="41">
        <v>20</v>
      </c>
      <c r="O370" s="38">
        <f t="shared" si="38"/>
        <v>40</v>
      </c>
      <c r="P370" s="35">
        <f>ROUND(AA370*(1-$Q$12),2)</f>
        <v>1205.5</v>
      </c>
      <c r="Q370" s="34">
        <f>ROUND(P370*1.2,2)</f>
        <v>1446.6</v>
      </c>
      <c r="Y370" s="214"/>
      <c r="Z370" s="214"/>
      <c r="AA370" s="33">
        <v>1205.5</v>
      </c>
    </row>
    <row r="371" spans="1:27" ht="15" customHeight="1" x14ac:dyDescent="0.25">
      <c r="A371" s="59" t="s">
        <v>302</v>
      </c>
      <c r="B371" s="58" t="s">
        <v>1184</v>
      </c>
      <c r="C371" s="60">
        <v>1000</v>
      </c>
      <c r="D371" s="60">
        <v>60</v>
      </c>
      <c r="E371" s="57">
        <v>245</v>
      </c>
      <c r="F371" s="55" t="s">
        <v>1451</v>
      </c>
      <c r="G371" s="54" t="s">
        <v>1452</v>
      </c>
      <c r="H371" s="53" t="s">
        <v>0</v>
      </c>
      <c r="I371" s="51"/>
      <c r="J371" s="49" t="s">
        <v>3</v>
      </c>
      <c r="K371" s="48">
        <v>2</v>
      </c>
      <c r="L371" s="45">
        <f t="shared" si="37"/>
        <v>2</v>
      </c>
      <c r="M371" s="298" t="s">
        <v>34</v>
      </c>
      <c r="N371" s="41">
        <v>20</v>
      </c>
      <c r="O371" s="38">
        <f t="shared" si="38"/>
        <v>40</v>
      </c>
      <c r="P371" s="299" t="s">
        <v>71</v>
      </c>
      <c r="Q371" s="34"/>
      <c r="Y371" s="214"/>
      <c r="Z371" s="214"/>
      <c r="AA371" s="33">
        <v>1389</v>
      </c>
    </row>
    <row r="372" spans="1:27" ht="15" customHeight="1" x14ac:dyDescent="0.25">
      <c r="A372" s="59" t="s">
        <v>302</v>
      </c>
      <c r="B372" s="58" t="s">
        <v>1184</v>
      </c>
      <c r="C372" s="60">
        <v>1000</v>
      </c>
      <c r="D372" s="57">
        <v>70</v>
      </c>
      <c r="E372" s="57">
        <v>21</v>
      </c>
      <c r="F372" s="55" t="s">
        <v>1453</v>
      </c>
      <c r="G372" s="54" t="s">
        <v>1454</v>
      </c>
      <c r="H372" s="53" t="s">
        <v>0</v>
      </c>
      <c r="I372" s="51"/>
      <c r="J372" s="49" t="s">
        <v>3</v>
      </c>
      <c r="K372" s="48">
        <v>5</v>
      </c>
      <c r="L372" s="45">
        <f t="shared" si="37"/>
        <v>5</v>
      </c>
      <c r="M372" s="298" t="s">
        <v>34</v>
      </c>
      <c r="N372" s="41">
        <v>8</v>
      </c>
      <c r="O372" s="38">
        <f t="shared" si="38"/>
        <v>40</v>
      </c>
      <c r="P372" s="299" t="s">
        <v>71</v>
      </c>
      <c r="Q372" s="34"/>
      <c r="Y372" s="214"/>
      <c r="Z372" s="214"/>
      <c r="AA372" s="33">
        <v>498</v>
      </c>
    </row>
    <row r="373" spans="1:27" ht="15" customHeight="1" x14ac:dyDescent="0.25">
      <c r="A373" s="59" t="s">
        <v>302</v>
      </c>
      <c r="B373" s="58" t="s">
        <v>1184</v>
      </c>
      <c r="C373" s="60">
        <v>1000</v>
      </c>
      <c r="D373" s="60">
        <v>70</v>
      </c>
      <c r="E373" s="57">
        <v>28</v>
      </c>
      <c r="F373" s="55" t="s">
        <v>1455</v>
      </c>
      <c r="G373" s="54" t="s">
        <v>1456</v>
      </c>
      <c r="H373" s="53" t="s">
        <v>0</v>
      </c>
      <c r="I373" s="51"/>
      <c r="J373" s="49" t="s">
        <v>3</v>
      </c>
      <c r="K373" s="48">
        <v>5</v>
      </c>
      <c r="L373" s="45">
        <f t="shared" si="37"/>
        <v>5</v>
      </c>
      <c r="M373" s="298" t="s">
        <v>34</v>
      </c>
      <c r="N373" s="41">
        <v>8</v>
      </c>
      <c r="O373" s="38">
        <f t="shared" si="38"/>
        <v>40</v>
      </c>
      <c r="P373" s="299" t="s">
        <v>71</v>
      </c>
      <c r="Q373" s="34"/>
      <c r="Y373" s="214"/>
      <c r="Z373" s="214"/>
      <c r="AA373" s="33">
        <v>504.5</v>
      </c>
    </row>
    <row r="374" spans="1:27" ht="15" customHeight="1" x14ac:dyDescent="0.25">
      <c r="A374" s="59" t="s">
        <v>302</v>
      </c>
      <c r="B374" s="58" t="s">
        <v>1184</v>
      </c>
      <c r="C374" s="60">
        <v>1000</v>
      </c>
      <c r="D374" s="60">
        <v>70</v>
      </c>
      <c r="E374" s="57">
        <v>35</v>
      </c>
      <c r="F374" s="55" t="s">
        <v>1457</v>
      </c>
      <c r="G374" s="54" t="s">
        <v>1458</v>
      </c>
      <c r="H374" s="53" t="s">
        <v>0</v>
      </c>
      <c r="I374" s="51"/>
      <c r="J374" s="49" t="s">
        <v>3</v>
      </c>
      <c r="K374" s="48">
        <v>5</v>
      </c>
      <c r="L374" s="45">
        <f t="shared" si="37"/>
        <v>5</v>
      </c>
      <c r="M374" s="298" t="s">
        <v>34</v>
      </c>
      <c r="N374" s="41">
        <v>8</v>
      </c>
      <c r="O374" s="38">
        <f t="shared" si="38"/>
        <v>40</v>
      </c>
      <c r="P374" s="299" t="s">
        <v>71</v>
      </c>
      <c r="Q374" s="34"/>
      <c r="Y374" s="214"/>
      <c r="Z374" s="214"/>
      <c r="AA374" s="33">
        <v>583</v>
      </c>
    </row>
    <row r="375" spans="1:27" ht="15" customHeight="1" x14ac:dyDescent="0.25">
      <c r="A375" s="59" t="s">
        <v>302</v>
      </c>
      <c r="B375" s="58" t="s">
        <v>1184</v>
      </c>
      <c r="C375" s="60">
        <v>1000</v>
      </c>
      <c r="D375" s="60">
        <v>70</v>
      </c>
      <c r="E375" s="57">
        <v>42</v>
      </c>
      <c r="F375" s="55" t="s">
        <v>1459</v>
      </c>
      <c r="G375" s="54" t="s">
        <v>1460</v>
      </c>
      <c r="H375" s="53" t="s">
        <v>0</v>
      </c>
      <c r="I375" s="51"/>
      <c r="J375" s="49" t="s">
        <v>3</v>
      </c>
      <c r="K375" s="48">
        <v>5</v>
      </c>
      <c r="L375" s="45">
        <f t="shared" si="37"/>
        <v>5</v>
      </c>
      <c r="M375" s="298" t="s">
        <v>34</v>
      </c>
      <c r="N375" s="41">
        <v>8</v>
      </c>
      <c r="O375" s="38">
        <f t="shared" si="38"/>
        <v>40</v>
      </c>
      <c r="P375" s="299" t="s">
        <v>71</v>
      </c>
      <c r="Q375" s="34"/>
      <c r="Y375" s="214"/>
      <c r="Z375" s="214"/>
      <c r="AA375" s="33">
        <v>659.5</v>
      </c>
    </row>
    <row r="376" spans="1:27" ht="15" customHeight="1" x14ac:dyDescent="0.25">
      <c r="A376" s="59" t="s">
        <v>302</v>
      </c>
      <c r="B376" s="58" t="s">
        <v>1184</v>
      </c>
      <c r="C376" s="60">
        <v>1000</v>
      </c>
      <c r="D376" s="60">
        <v>70</v>
      </c>
      <c r="E376" s="57">
        <v>48</v>
      </c>
      <c r="F376" s="55" t="s">
        <v>1461</v>
      </c>
      <c r="G376" s="54" t="s">
        <v>1462</v>
      </c>
      <c r="H376" s="53" t="s">
        <v>0</v>
      </c>
      <c r="I376" s="51"/>
      <c r="J376" s="49" t="s">
        <v>3</v>
      </c>
      <c r="K376" s="48">
        <v>5</v>
      </c>
      <c r="L376" s="45">
        <f t="shared" si="37"/>
        <v>5</v>
      </c>
      <c r="M376" s="298" t="s">
        <v>34</v>
      </c>
      <c r="N376" s="41">
        <v>8</v>
      </c>
      <c r="O376" s="38">
        <f t="shared" si="38"/>
        <v>40</v>
      </c>
      <c r="P376" s="299" t="s">
        <v>71</v>
      </c>
      <c r="Q376" s="34"/>
      <c r="Y376" s="214"/>
      <c r="Z376" s="214"/>
      <c r="AA376" s="33">
        <v>709</v>
      </c>
    </row>
    <row r="377" spans="1:27" ht="15" customHeight="1" x14ac:dyDescent="0.25">
      <c r="A377" s="59" t="s">
        <v>302</v>
      </c>
      <c r="B377" s="58" t="s">
        <v>1184</v>
      </c>
      <c r="C377" s="60">
        <v>1000</v>
      </c>
      <c r="D377" s="60">
        <v>70</v>
      </c>
      <c r="E377" s="57">
        <v>57</v>
      </c>
      <c r="F377" s="55" t="s">
        <v>1463</v>
      </c>
      <c r="G377" s="54" t="s">
        <v>1464</v>
      </c>
      <c r="H377" s="53" t="s">
        <v>0</v>
      </c>
      <c r="I377" s="51" t="s">
        <v>3</v>
      </c>
      <c r="J377" s="49" t="s">
        <v>3</v>
      </c>
      <c r="K377" s="48">
        <v>5</v>
      </c>
      <c r="L377" s="45">
        <f t="shared" si="37"/>
        <v>5</v>
      </c>
      <c r="M377" s="103" t="s">
        <v>34</v>
      </c>
      <c r="N377" s="41">
        <v>8</v>
      </c>
      <c r="O377" s="38">
        <f t="shared" si="38"/>
        <v>40</v>
      </c>
      <c r="P377" s="35">
        <f>ROUND(AA377*(1-$Q$12),2)</f>
        <v>758</v>
      </c>
      <c r="Q377" s="34">
        <f>ROUND(P377*1.2,2)</f>
        <v>909.6</v>
      </c>
      <c r="Y377" s="214"/>
      <c r="Z377" s="214"/>
      <c r="AA377" s="33">
        <v>758</v>
      </c>
    </row>
    <row r="378" spans="1:27" ht="15" customHeight="1" x14ac:dyDescent="0.25">
      <c r="A378" s="59" t="s">
        <v>302</v>
      </c>
      <c r="B378" s="58" t="s">
        <v>1184</v>
      </c>
      <c r="C378" s="60">
        <v>1000</v>
      </c>
      <c r="D378" s="60">
        <v>70</v>
      </c>
      <c r="E378" s="57">
        <v>60</v>
      </c>
      <c r="F378" s="55" t="s">
        <v>1465</v>
      </c>
      <c r="G378" s="54" t="s">
        <v>1466</v>
      </c>
      <c r="H378" s="53" t="s">
        <v>0</v>
      </c>
      <c r="I378" s="51" t="s">
        <v>3</v>
      </c>
      <c r="J378" s="49" t="s">
        <v>3</v>
      </c>
      <c r="K378" s="48">
        <v>4</v>
      </c>
      <c r="L378" s="45">
        <f t="shared" si="37"/>
        <v>4</v>
      </c>
      <c r="M378" s="103" t="s">
        <v>34</v>
      </c>
      <c r="N378" s="41">
        <v>10</v>
      </c>
      <c r="O378" s="38">
        <f t="shared" si="38"/>
        <v>40</v>
      </c>
      <c r="P378" s="35">
        <f>ROUND(AA378*(1-$Q$12),2)</f>
        <v>766</v>
      </c>
      <c r="Q378" s="34">
        <f>ROUND(P378*1.2,2)</f>
        <v>919.2</v>
      </c>
      <c r="Y378" s="214"/>
      <c r="Z378" s="214"/>
      <c r="AA378" s="33">
        <v>766</v>
      </c>
    </row>
    <row r="379" spans="1:27" ht="15" customHeight="1" x14ac:dyDescent="0.25">
      <c r="A379" s="59" t="s">
        <v>302</v>
      </c>
      <c r="B379" s="58" t="s">
        <v>1184</v>
      </c>
      <c r="C379" s="60">
        <v>1000</v>
      </c>
      <c r="D379" s="60">
        <v>70</v>
      </c>
      <c r="E379" s="57">
        <v>64</v>
      </c>
      <c r="F379" s="55" t="s">
        <v>1467</v>
      </c>
      <c r="G379" s="54" t="s">
        <v>1468</v>
      </c>
      <c r="H379" s="53" t="s">
        <v>0</v>
      </c>
      <c r="I379" s="51"/>
      <c r="J379" s="49" t="s">
        <v>3</v>
      </c>
      <c r="K379" s="48">
        <v>4</v>
      </c>
      <c r="L379" s="45">
        <f t="shared" si="37"/>
        <v>4</v>
      </c>
      <c r="M379" s="298" t="s">
        <v>34</v>
      </c>
      <c r="N379" s="41">
        <v>10</v>
      </c>
      <c r="O379" s="38">
        <f t="shared" si="38"/>
        <v>40</v>
      </c>
      <c r="P379" s="299" t="s">
        <v>71</v>
      </c>
      <c r="Q379" s="34"/>
      <c r="Y379" s="214"/>
      <c r="Z379" s="214"/>
      <c r="AA379" s="33">
        <v>784</v>
      </c>
    </row>
    <row r="380" spans="1:27" ht="15" customHeight="1" x14ac:dyDescent="0.25">
      <c r="A380" s="59" t="s">
        <v>302</v>
      </c>
      <c r="B380" s="58" t="s">
        <v>1184</v>
      </c>
      <c r="C380" s="60">
        <v>1000</v>
      </c>
      <c r="D380" s="60">
        <v>70</v>
      </c>
      <c r="E380" s="57">
        <v>70</v>
      </c>
      <c r="F380" s="55" t="s">
        <v>1469</v>
      </c>
      <c r="G380" s="54" t="s">
        <v>1470</v>
      </c>
      <c r="H380" s="53" t="s">
        <v>0</v>
      </c>
      <c r="I380" s="51" t="s">
        <v>3</v>
      </c>
      <c r="J380" s="49" t="s">
        <v>3</v>
      </c>
      <c r="K380" s="48">
        <v>4</v>
      </c>
      <c r="L380" s="45">
        <f t="shared" si="37"/>
        <v>4</v>
      </c>
      <c r="M380" s="298" t="s">
        <v>34</v>
      </c>
      <c r="N380" s="41">
        <v>10</v>
      </c>
      <c r="O380" s="38">
        <f t="shared" si="38"/>
        <v>40</v>
      </c>
      <c r="P380" s="299" t="s">
        <v>71</v>
      </c>
      <c r="Q380" s="34"/>
      <c r="Y380" s="214"/>
      <c r="Z380" s="214"/>
      <c r="AA380" s="33">
        <v>801</v>
      </c>
    </row>
    <row r="381" spans="1:27" ht="15" customHeight="1" x14ac:dyDescent="0.25">
      <c r="A381" s="59" t="s">
        <v>302</v>
      </c>
      <c r="B381" s="58" t="s">
        <v>1184</v>
      </c>
      <c r="C381" s="60">
        <v>1000</v>
      </c>
      <c r="D381" s="60">
        <v>70</v>
      </c>
      <c r="E381" s="57">
        <v>76</v>
      </c>
      <c r="F381" s="55" t="s">
        <v>1471</v>
      </c>
      <c r="G381" s="54" t="s">
        <v>1472</v>
      </c>
      <c r="H381" s="53" t="s">
        <v>0</v>
      </c>
      <c r="I381" s="51" t="s">
        <v>3</v>
      </c>
      <c r="J381" s="49" t="s">
        <v>3</v>
      </c>
      <c r="K381" s="48">
        <v>4</v>
      </c>
      <c r="L381" s="45">
        <f t="shared" si="37"/>
        <v>4</v>
      </c>
      <c r="M381" s="103" t="s">
        <v>34</v>
      </c>
      <c r="N381" s="41">
        <v>10</v>
      </c>
      <c r="O381" s="38">
        <f t="shared" si="38"/>
        <v>40</v>
      </c>
      <c r="P381" s="35">
        <f>ROUND(AA381*(1-$Q$12),2)</f>
        <v>816</v>
      </c>
      <c r="Q381" s="34">
        <f>ROUND(P381*1.2,2)</f>
        <v>979.2</v>
      </c>
      <c r="Y381" s="214"/>
      <c r="Z381" s="214"/>
      <c r="AA381" s="33">
        <v>816</v>
      </c>
    </row>
    <row r="382" spans="1:27" ht="15" customHeight="1" x14ac:dyDescent="0.25">
      <c r="A382" s="59" t="s">
        <v>302</v>
      </c>
      <c r="B382" s="58" t="s">
        <v>1184</v>
      </c>
      <c r="C382" s="60">
        <v>1000</v>
      </c>
      <c r="D382" s="60">
        <v>70</v>
      </c>
      <c r="E382" s="57">
        <v>83</v>
      </c>
      <c r="F382" s="55" t="s">
        <v>1473</v>
      </c>
      <c r="G382" s="54" t="s">
        <v>1474</v>
      </c>
      <c r="H382" s="53" t="s">
        <v>0</v>
      </c>
      <c r="I382" s="51"/>
      <c r="J382" s="49" t="s">
        <v>3</v>
      </c>
      <c r="K382" s="48">
        <v>4</v>
      </c>
      <c r="L382" s="45">
        <f t="shared" si="37"/>
        <v>4</v>
      </c>
      <c r="M382" s="298" t="s">
        <v>34</v>
      </c>
      <c r="N382" s="41">
        <v>10</v>
      </c>
      <c r="O382" s="38">
        <f t="shared" si="38"/>
        <v>40</v>
      </c>
      <c r="P382" s="299" t="s">
        <v>71</v>
      </c>
      <c r="Q382" s="34"/>
      <c r="Y382" s="214"/>
      <c r="Z382" s="214"/>
      <c r="AA382" s="33">
        <v>823</v>
      </c>
    </row>
    <row r="383" spans="1:27" ht="15" customHeight="1" x14ac:dyDescent="0.25">
      <c r="A383" s="59" t="s">
        <v>302</v>
      </c>
      <c r="B383" s="58" t="s">
        <v>1184</v>
      </c>
      <c r="C383" s="60">
        <v>1000</v>
      </c>
      <c r="D383" s="60">
        <v>70</v>
      </c>
      <c r="E383" s="57">
        <v>89</v>
      </c>
      <c r="F383" s="55" t="s">
        <v>1475</v>
      </c>
      <c r="G383" s="54" t="s">
        <v>1476</v>
      </c>
      <c r="H383" s="53" t="s">
        <v>0</v>
      </c>
      <c r="I383" s="51" t="s">
        <v>3</v>
      </c>
      <c r="J383" s="49" t="s">
        <v>3</v>
      </c>
      <c r="K383" s="48">
        <v>4</v>
      </c>
      <c r="L383" s="45">
        <f t="shared" si="37"/>
        <v>4</v>
      </c>
      <c r="M383" s="103" t="s">
        <v>34</v>
      </c>
      <c r="N383" s="41">
        <v>10</v>
      </c>
      <c r="O383" s="38">
        <f t="shared" si="38"/>
        <v>40</v>
      </c>
      <c r="P383" s="35">
        <f>ROUND(AA383*(1-$Q$12),2)</f>
        <v>831</v>
      </c>
      <c r="Q383" s="34">
        <f>ROUND(P383*1.2,2)</f>
        <v>997.2</v>
      </c>
      <c r="Y383" s="214"/>
      <c r="Z383" s="214"/>
      <c r="AA383" s="33">
        <v>831</v>
      </c>
    </row>
    <row r="384" spans="1:27" ht="15" customHeight="1" x14ac:dyDescent="0.25">
      <c r="A384" s="59" t="s">
        <v>302</v>
      </c>
      <c r="B384" s="58" t="s">
        <v>1184</v>
      </c>
      <c r="C384" s="60">
        <v>1000</v>
      </c>
      <c r="D384" s="60">
        <v>70</v>
      </c>
      <c r="E384" s="57">
        <v>102</v>
      </c>
      <c r="F384" s="55" t="s">
        <v>1477</v>
      </c>
      <c r="G384" s="54" t="s">
        <v>1478</v>
      </c>
      <c r="H384" s="53" t="s">
        <v>0</v>
      </c>
      <c r="I384" s="51"/>
      <c r="J384" s="49" t="s">
        <v>3</v>
      </c>
      <c r="K384" s="48">
        <v>3</v>
      </c>
      <c r="L384" s="45">
        <f t="shared" si="37"/>
        <v>3</v>
      </c>
      <c r="M384" s="298" t="s">
        <v>34</v>
      </c>
      <c r="N384" s="41">
        <v>14</v>
      </c>
      <c r="O384" s="38">
        <f t="shared" si="38"/>
        <v>42</v>
      </c>
      <c r="P384" s="299" t="s">
        <v>71</v>
      </c>
      <c r="Q384" s="34"/>
      <c r="Y384" s="214"/>
      <c r="Z384" s="214"/>
      <c r="AA384" s="33">
        <v>863</v>
      </c>
    </row>
    <row r="385" spans="1:27" ht="15" customHeight="1" x14ac:dyDescent="0.25">
      <c r="A385" s="59" t="s">
        <v>302</v>
      </c>
      <c r="B385" s="58" t="s">
        <v>1184</v>
      </c>
      <c r="C385" s="60">
        <v>1000</v>
      </c>
      <c r="D385" s="60">
        <v>70</v>
      </c>
      <c r="E385" s="57">
        <v>108</v>
      </c>
      <c r="F385" s="55" t="s">
        <v>1479</v>
      </c>
      <c r="G385" s="54" t="s">
        <v>1480</v>
      </c>
      <c r="H385" s="53" t="s">
        <v>0</v>
      </c>
      <c r="I385" s="51" t="s">
        <v>3</v>
      </c>
      <c r="J385" s="49" t="s">
        <v>3</v>
      </c>
      <c r="K385" s="48">
        <v>3</v>
      </c>
      <c r="L385" s="45">
        <f t="shared" ref="L385:L448" si="43">K385</f>
        <v>3</v>
      </c>
      <c r="M385" s="103" t="s">
        <v>34</v>
      </c>
      <c r="N385" s="41">
        <v>14</v>
      </c>
      <c r="O385" s="38">
        <f t="shared" ref="O385:O448" si="44">N385*L385</f>
        <v>42</v>
      </c>
      <c r="P385" s="35">
        <f>ROUND(AA385*(1-$Q$12),2)</f>
        <v>877.5</v>
      </c>
      <c r="Q385" s="34">
        <f>ROUND(P385*1.2,2)</f>
        <v>1053</v>
      </c>
      <c r="Y385" s="214"/>
      <c r="Z385" s="214"/>
      <c r="AA385" s="33">
        <v>877.5</v>
      </c>
    </row>
    <row r="386" spans="1:27" ht="15" customHeight="1" x14ac:dyDescent="0.25">
      <c r="A386" s="59" t="s">
        <v>302</v>
      </c>
      <c r="B386" s="58" t="s">
        <v>1184</v>
      </c>
      <c r="C386" s="60">
        <v>1000</v>
      </c>
      <c r="D386" s="60">
        <v>70</v>
      </c>
      <c r="E386" s="57">
        <v>114</v>
      </c>
      <c r="F386" s="55" t="s">
        <v>1481</v>
      </c>
      <c r="G386" s="54" t="s">
        <v>1482</v>
      </c>
      <c r="H386" s="53" t="s">
        <v>0</v>
      </c>
      <c r="I386" s="51" t="s">
        <v>3</v>
      </c>
      <c r="J386" s="49" t="s">
        <v>3</v>
      </c>
      <c r="K386" s="48">
        <v>3</v>
      </c>
      <c r="L386" s="45">
        <f t="shared" si="43"/>
        <v>3</v>
      </c>
      <c r="M386" s="103" t="s">
        <v>34</v>
      </c>
      <c r="N386" s="41">
        <v>14</v>
      </c>
      <c r="O386" s="38">
        <f t="shared" si="44"/>
        <v>42</v>
      </c>
      <c r="P386" s="35">
        <f>ROUND(AA386*(1-$Q$12),2)</f>
        <v>906.5</v>
      </c>
      <c r="Q386" s="34">
        <f>ROUND(P386*1.2,2)</f>
        <v>1087.8</v>
      </c>
      <c r="Y386" s="214"/>
      <c r="Z386" s="214"/>
      <c r="AA386" s="33">
        <v>906.5</v>
      </c>
    </row>
    <row r="387" spans="1:27" ht="15" customHeight="1" x14ac:dyDescent="0.25">
      <c r="A387" s="59" t="s">
        <v>302</v>
      </c>
      <c r="B387" s="58" t="s">
        <v>1184</v>
      </c>
      <c r="C387" s="60">
        <v>1000</v>
      </c>
      <c r="D387" s="60">
        <v>70</v>
      </c>
      <c r="E387" s="57">
        <v>133</v>
      </c>
      <c r="F387" s="55" t="s">
        <v>1483</v>
      </c>
      <c r="G387" s="54" t="s">
        <v>1484</v>
      </c>
      <c r="H387" s="53" t="s">
        <v>0</v>
      </c>
      <c r="I387" s="51" t="s">
        <v>3</v>
      </c>
      <c r="J387" s="49" t="s">
        <v>3</v>
      </c>
      <c r="K387" s="48">
        <v>3</v>
      </c>
      <c r="L387" s="45">
        <f t="shared" si="43"/>
        <v>3</v>
      </c>
      <c r="M387" s="103" t="s">
        <v>34</v>
      </c>
      <c r="N387" s="41">
        <v>14</v>
      </c>
      <c r="O387" s="38">
        <f t="shared" si="44"/>
        <v>42</v>
      </c>
      <c r="P387" s="35">
        <f>ROUND(AA387*(1-$Q$12),2)</f>
        <v>946.5</v>
      </c>
      <c r="Q387" s="34">
        <f>ROUND(P387*1.2,2)</f>
        <v>1135.8</v>
      </c>
      <c r="Y387" s="214"/>
      <c r="Z387" s="214"/>
      <c r="AA387" s="33">
        <v>946.5</v>
      </c>
    </row>
    <row r="388" spans="1:27" ht="15" customHeight="1" x14ac:dyDescent="0.25">
      <c r="A388" s="59" t="s">
        <v>302</v>
      </c>
      <c r="B388" s="58" t="s">
        <v>1184</v>
      </c>
      <c r="C388" s="60">
        <v>1000</v>
      </c>
      <c r="D388" s="60">
        <v>70</v>
      </c>
      <c r="E388" s="57">
        <v>140</v>
      </c>
      <c r="F388" s="55" t="s">
        <v>1485</v>
      </c>
      <c r="G388" s="54" t="s">
        <v>1486</v>
      </c>
      <c r="H388" s="53" t="s">
        <v>0</v>
      </c>
      <c r="I388" s="51"/>
      <c r="J388" s="49" t="s">
        <v>3</v>
      </c>
      <c r="K388" s="48">
        <v>3</v>
      </c>
      <c r="L388" s="45">
        <f t="shared" si="43"/>
        <v>3</v>
      </c>
      <c r="M388" s="103" t="s">
        <v>34</v>
      </c>
      <c r="N388" s="41">
        <v>14</v>
      </c>
      <c r="O388" s="38">
        <f t="shared" si="44"/>
        <v>42</v>
      </c>
      <c r="P388" s="35">
        <f>ROUND(AA388*(1-$Q$12),2)</f>
        <v>991.5</v>
      </c>
      <c r="Q388" s="34">
        <f>ROUND(P388*1.2,2)</f>
        <v>1189.8</v>
      </c>
      <c r="Y388" s="214"/>
      <c r="Z388" s="214"/>
      <c r="AA388" s="33">
        <v>991.5</v>
      </c>
    </row>
    <row r="389" spans="1:27" ht="15" customHeight="1" x14ac:dyDescent="0.25">
      <c r="A389" s="59" t="s">
        <v>302</v>
      </c>
      <c r="B389" s="58" t="s">
        <v>1184</v>
      </c>
      <c r="C389" s="60">
        <v>1000</v>
      </c>
      <c r="D389" s="60">
        <v>70</v>
      </c>
      <c r="E389" s="57">
        <v>159</v>
      </c>
      <c r="F389" s="55" t="s">
        <v>1487</v>
      </c>
      <c r="G389" s="54" t="s">
        <v>1488</v>
      </c>
      <c r="H389" s="53" t="s">
        <v>0</v>
      </c>
      <c r="I389" s="51" t="s">
        <v>3</v>
      </c>
      <c r="J389" s="49" t="s">
        <v>3</v>
      </c>
      <c r="K389" s="48">
        <v>3</v>
      </c>
      <c r="L389" s="45">
        <f t="shared" si="43"/>
        <v>3</v>
      </c>
      <c r="M389" s="103" t="s">
        <v>34</v>
      </c>
      <c r="N389" s="41">
        <v>14</v>
      </c>
      <c r="O389" s="38">
        <f t="shared" si="44"/>
        <v>42</v>
      </c>
      <c r="P389" s="35">
        <f>ROUND(AA389*(1-$Q$12),2)</f>
        <v>1049</v>
      </c>
      <c r="Q389" s="34">
        <f>ROUND(P389*1.2,2)</f>
        <v>1258.8</v>
      </c>
      <c r="Y389" s="214"/>
      <c r="Z389" s="214"/>
      <c r="AA389" s="33">
        <v>1049</v>
      </c>
    </row>
    <row r="390" spans="1:27" ht="15" customHeight="1" x14ac:dyDescent="0.25">
      <c r="A390" s="59" t="s">
        <v>302</v>
      </c>
      <c r="B390" s="58" t="s">
        <v>1184</v>
      </c>
      <c r="C390" s="60">
        <v>1000</v>
      </c>
      <c r="D390" s="60">
        <v>70</v>
      </c>
      <c r="E390" s="57">
        <v>169</v>
      </c>
      <c r="F390" s="55" t="s">
        <v>1489</v>
      </c>
      <c r="G390" s="54" t="s">
        <v>1490</v>
      </c>
      <c r="H390" s="53" t="s">
        <v>0</v>
      </c>
      <c r="I390" s="51" t="s">
        <v>3</v>
      </c>
      <c r="J390" s="49" t="s">
        <v>3</v>
      </c>
      <c r="K390" s="48">
        <v>2</v>
      </c>
      <c r="L390" s="45">
        <f t="shared" si="43"/>
        <v>2</v>
      </c>
      <c r="M390" s="298" t="s">
        <v>34</v>
      </c>
      <c r="N390" s="41">
        <v>20</v>
      </c>
      <c r="O390" s="38">
        <f t="shared" si="44"/>
        <v>40</v>
      </c>
      <c r="P390" s="299" t="s">
        <v>71</v>
      </c>
      <c r="Q390" s="34"/>
      <c r="Y390" s="214"/>
      <c r="Z390" s="214"/>
      <c r="AA390" s="33">
        <v>1093.5</v>
      </c>
    </row>
    <row r="391" spans="1:27" ht="15" customHeight="1" x14ac:dyDescent="0.25">
      <c r="A391" s="59" t="s">
        <v>302</v>
      </c>
      <c r="B391" s="58" t="s">
        <v>1184</v>
      </c>
      <c r="C391" s="60">
        <v>1000</v>
      </c>
      <c r="D391" s="60">
        <v>70</v>
      </c>
      <c r="E391" s="57">
        <v>194</v>
      </c>
      <c r="F391" s="55" t="s">
        <v>1491</v>
      </c>
      <c r="G391" s="54" t="s">
        <v>1492</v>
      </c>
      <c r="H391" s="53" t="s">
        <v>0</v>
      </c>
      <c r="I391" s="51"/>
      <c r="J391" s="49" t="s">
        <v>3</v>
      </c>
      <c r="K391" s="48">
        <v>2</v>
      </c>
      <c r="L391" s="45">
        <f t="shared" si="43"/>
        <v>2</v>
      </c>
      <c r="M391" s="298" t="s">
        <v>34</v>
      </c>
      <c r="N391" s="41">
        <v>20</v>
      </c>
      <c r="O391" s="38">
        <f t="shared" si="44"/>
        <v>40</v>
      </c>
      <c r="P391" s="299" t="s">
        <v>71</v>
      </c>
      <c r="Q391" s="34"/>
      <c r="Y391" s="214"/>
      <c r="Z391" s="214"/>
      <c r="AA391" s="33">
        <v>1184</v>
      </c>
    </row>
    <row r="392" spans="1:27" ht="15" customHeight="1" x14ac:dyDescent="0.25">
      <c r="A392" s="59" t="s">
        <v>302</v>
      </c>
      <c r="B392" s="58" t="s">
        <v>1184</v>
      </c>
      <c r="C392" s="60">
        <v>1000</v>
      </c>
      <c r="D392" s="60">
        <v>70</v>
      </c>
      <c r="E392" s="57">
        <v>205</v>
      </c>
      <c r="F392" s="55" t="s">
        <v>1493</v>
      </c>
      <c r="G392" s="54" t="s">
        <v>1494</v>
      </c>
      <c r="H392" s="53" t="s">
        <v>0</v>
      </c>
      <c r="I392" s="51"/>
      <c r="J392" s="49" t="s">
        <v>3</v>
      </c>
      <c r="K392" s="48">
        <v>2</v>
      </c>
      <c r="L392" s="45">
        <f t="shared" si="43"/>
        <v>2</v>
      </c>
      <c r="M392" s="298" t="s">
        <v>34</v>
      </c>
      <c r="N392" s="41">
        <v>20</v>
      </c>
      <c r="O392" s="38">
        <f t="shared" si="44"/>
        <v>40</v>
      </c>
      <c r="P392" s="299" t="s">
        <v>71</v>
      </c>
      <c r="Q392" s="34"/>
      <c r="Y392" s="214"/>
      <c r="Z392" s="214"/>
      <c r="AA392" s="33">
        <v>1256.5</v>
      </c>
    </row>
    <row r="393" spans="1:27" ht="15" customHeight="1" x14ac:dyDescent="0.25">
      <c r="A393" s="59" t="s">
        <v>302</v>
      </c>
      <c r="B393" s="58" t="s">
        <v>1184</v>
      </c>
      <c r="C393" s="60">
        <v>1000</v>
      </c>
      <c r="D393" s="60">
        <v>70</v>
      </c>
      <c r="E393" s="57">
        <v>219</v>
      </c>
      <c r="F393" s="55" t="s">
        <v>1495</v>
      </c>
      <c r="G393" s="54" t="s">
        <v>1496</v>
      </c>
      <c r="H393" s="53" t="s">
        <v>0</v>
      </c>
      <c r="I393" s="51"/>
      <c r="J393" s="49" t="s">
        <v>3</v>
      </c>
      <c r="K393" s="48">
        <v>2</v>
      </c>
      <c r="L393" s="45">
        <f t="shared" si="43"/>
        <v>2</v>
      </c>
      <c r="M393" s="103" t="s">
        <v>34</v>
      </c>
      <c r="N393" s="41">
        <v>20</v>
      </c>
      <c r="O393" s="38">
        <f t="shared" si="44"/>
        <v>40</v>
      </c>
      <c r="P393" s="35">
        <f>ROUND(AA393*(1-$Q$12),2)</f>
        <v>1358</v>
      </c>
      <c r="Q393" s="34">
        <f>ROUND(P393*1.2,2)</f>
        <v>1629.6</v>
      </c>
      <c r="Y393" s="214"/>
      <c r="Z393" s="214"/>
      <c r="AA393" s="33">
        <v>1358</v>
      </c>
    </row>
    <row r="394" spans="1:27" ht="15" customHeight="1" x14ac:dyDescent="0.25">
      <c r="A394" s="59" t="s">
        <v>302</v>
      </c>
      <c r="B394" s="58" t="s">
        <v>1184</v>
      </c>
      <c r="C394" s="60">
        <v>1000</v>
      </c>
      <c r="D394" s="60">
        <v>70</v>
      </c>
      <c r="E394" s="57">
        <v>245</v>
      </c>
      <c r="F394" s="55" t="s">
        <v>1497</v>
      </c>
      <c r="G394" s="54" t="s">
        <v>1498</v>
      </c>
      <c r="H394" s="53" t="s">
        <v>0</v>
      </c>
      <c r="I394" s="51"/>
      <c r="J394" s="49" t="s">
        <v>3</v>
      </c>
      <c r="K394" s="48">
        <v>2</v>
      </c>
      <c r="L394" s="45">
        <f t="shared" si="43"/>
        <v>2</v>
      </c>
      <c r="M394" s="103" t="s">
        <v>34</v>
      </c>
      <c r="N394" s="41">
        <v>20</v>
      </c>
      <c r="O394" s="38">
        <f t="shared" si="44"/>
        <v>40</v>
      </c>
      <c r="P394" s="35">
        <f>ROUND(AA394*(1-$Q$12),2)</f>
        <v>1533.5</v>
      </c>
      <c r="Q394" s="34">
        <f>ROUND(P394*1.2,2)</f>
        <v>1840.2</v>
      </c>
      <c r="Y394" s="214"/>
      <c r="Z394" s="214"/>
      <c r="AA394" s="33">
        <v>1533.5</v>
      </c>
    </row>
    <row r="395" spans="1:27" ht="15" customHeight="1" x14ac:dyDescent="0.25">
      <c r="A395" s="59" t="s">
        <v>302</v>
      </c>
      <c r="B395" s="58" t="s">
        <v>1184</v>
      </c>
      <c r="C395" s="60">
        <v>1000</v>
      </c>
      <c r="D395" s="57">
        <v>80</v>
      </c>
      <c r="E395" s="57">
        <v>21</v>
      </c>
      <c r="F395" s="55" t="s">
        <v>1499</v>
      </c>
      <c r="G395" s="54" t="s">
        <v>1500</v>
      </c>
      <c r="H395" s="53" t="s">
        <v>0</v>
      </c>
      <c r="I395" s="51"/>
      <c r="J395" s="49" t="s">
        <v>3</v>
      </c>
      <c r="K395" s="48">
        <v>4</v>
      </c>
      <c r="L395" s="45">
        <f t="shared" si="43"/>
        <v>4</v>
      </c>
      <c r="M395" s="298" t="s">
        <v>34</v>
      </c>
      <c r="N395" s="41">
        <v>10</v>
      </c>
      <c r="O395" s="38">
        <f t="shared" si="44"/>
        <v>40</v>
      </c>
      <c r="P395" s="299" t="s">
        <v>71</v>
      </c>
      <c r="Q395" s="34"/>
      <c r="Y395" s="214"/>
      <c r="Z395" s="214"/>
      <c r="AA395" s="33">
        <v>578.5</v>
      </c>
    </row>
    <row r="396" spans="1:27" ht="15" customHeight="1" x14ac:dyDescent="0.25">
      <c r="A396" s="59" t="s">
        <v>302</v>
      </c>
      <c r="B396" s="58" t="s">
        <v>1184</v>
      </c>
      <c r="C396" s="60">
        <v>1000</v>
      </c>
      <c r="D396" s="60">
        <v>80</v>
      </c>
      <c r="E396" s="57">
        <v>28</v>
      </c>
      <c r="F396" s="55" t="s">
        <v>1501</v>
      </c>
      <c r="G396" s="54" t="s">
        <v>1502</v>
      </c>
      <c r="H396" s="53" t="s">
        <v>0</v>
      </c>
      <c r="I396" s="51"/>
      <c r="J396" s="49" t="s">
        <v>3</v>
      </c>
      <c r="K396" s="48">
        <v>4</v>
      </c>
      <c r="L396" s="45">
        <f t="shared" si="43"/>
        <v>4</v>
      </c>
      <c r="M396" s="103" t="s">
        <v>34</v>
      </c>
      <c r="N396" s="41">
        <v>10</v>
      </c>
      <c r="O396" s="38">
        <f t="shared" si="44"/>
        <v>40</v>
      </c>
      <c r="P396" s="35">
        <f t="shared" ref="P396:P402" si="45">ROUND(AA396*(1-$Q$12),2)</f>
        <v>586</v>
      </c>
      <c r="Q396" s="34">
        <f t="shared" ref="Q396:Q402" si="46">ROUND(P396*1.2,2)</f>
        <v>703.2</v>
      </c>
      <c r="Y396" s="214"/>
      <c r="Z396" s="214"/>
      <c r="AA396" s="33">
        <v>586</v>
      </c>
    </row>
    <row r="397" spans="1:27" ht="15" customHeight="1" x14ac:dyDescent="0.25">
      <c r="A397" s="59" t="s">
        <v>302</v>
      </c>
      <c r="B397" s="58" t="s">
        <v>1184</v>
      </c>
      <c r="C397" s="60">
        <v>1000</v>
      </c>
      <c r="D397" s="60">
        <v>80</v>
      </c>
      <c r="E397" s="57">
        <v>35</v>
      </c>
      <c r="F397" s="55" t="s">
        <v>1503</v>
      </c>
      <c r="G397" s="54" t="s">
        <v>1504</v>
      </c>
      <c r="H397" s="53" t="s">
        <v>0</v>
      </c>
      <c r="I397" s="51"/>
      <c r="J397" s="49" t="s">
        <v>3</v>
      </c>
      <c r="K397" s="48">
        <v>4</v>
      </c>
      <c r="L397" s="45">
        <f t="shared" si="43"/>
        <v>4</v>
      </c>
      <c r="M397" s="103" t="s">
        <v>34</v>
      </c>
      <c r="N397" s="41">
        <v>10</v>
      </c>
      <c r="O397" s="38">
        <f t="shared" si="44"/>
        <v>40</v>
      </c>
      <c r="P397" s="35">
        <f t="shared" si="45"/>
        <v>678</v>
      </c>
      <c r="Q397" s="34">
        <f t="shared" si="46"/>
        <v>813.6</v>
      </c>
      <c r="Y397" s="214"/>
      <c r="Z397" s="214"/>
      <c r="AA397" s="33">
        <v>678</v>
      </c>
    </row>
    <row r="398" spans="1:27" ht="15" customHeight="1" x14ac:dyDescent="0.25">
      <c r="A398" s="59" t="s">
        <v>302</v>
      </c>
      <c r="B398" s="58" t="s">
        <v>1184</v>
      </c>
      <c r="C398" s="60">
        <v>1000</v>
      </c>
      <c r="D398" s="60">
        <v>80</v>
      </c>
      <c r="E398" s="57">
        <v>42</v>
      </c>
      <c r="F398" s="55" t="s">
        <v>1505</v>
      </c>
      <c r="G398" s="54" t="s">
        <v>1506</v>
      </c>
      <c r="H398" s="53" t="s">
        <v>0</v>
      </c>
      <c r="I398" s="51"/>
      <c r="J398" s="49" t="s">
        <v>3</v>
      </c>
      <c r="K398" s="48">
        <v>4</v>
      </c>
      <c r="L398" s="45">
        <f t="shared" si="43"/>
        <v>4</v>
      </c>
      <c r="M398" s="103" t="s">
        <v>34</v>
      </c>
      <c r="N398" s="41">
        <v>10</v>
      </c>
      <c r="O398" s="38">
        <f t="shared" si="44"/>
        <v>40</v>
      </c>
      <c r="P398" s="35">
        <f t="shared" si="45"/>
        <v>765</v>
      </c>
      <c r="Q398" s="34">
        <f t="shared" si="46"/>
        <v>918</v>
      </c>
      <c r="Y398" s="214"/>
      <c r="Z398" s="214"/>
      <c r="AA398" s="33">
        <v>765</v>
      </c>
    </row>
    <row r="399" spans="1:27" ht="15" customHeight="1" x14ac:dyDescent="0.25">
      <c r="A399" s="59" t="s">
        <v>302</v>
      </c>
      <c r="B399" s="58" t="s">
        <v>1184</v>
      </c>
      <c r="C399" s="60">
        <v>1000</v>
      </c>
      <c r="D399" s="60">
        <v>80</v>
      </c>
      <c r="E399" s="57">
        <v>45</v>
      </c>
      <c r="F399" s="55" t="s">
        <v>1507</v>
      </c>
      <c r="G399" s="54" t="s">
        <v>1508</v>
      </c>
      <c r="H399" s="53" t="s">
        <v>0</v>
      </c>
      <c r="I399" s="51"/>
      <c r="J399" s="49" t="s">
        <v>3</v>
      </c>
      <c r="K399" s="48">
        <v>4</v>
      </c>
      <c r="L399" s="45">
        <f t="shared" si="43"/>
        <v>4</v>
      </c>
      <c r="M399" s="103" t="s">
        <v>34</v>
      </c>
      <c r="N399" s="41">
        <v>10</v>
      </c>
      <c r="O399" s="38">
        <f t="shared" si="44"/>
        <v>40</v>
      </c>
      <c r="P399" s="35">
        <f t="shared" si="45"/>
        <v>794.5</v>
      </c>
      <c r="Q399" s="34">
        <f t="shared" si="46"/>
        <v>953.4</v>
      </c>
      <c r="Y399" s="214"/>
      <c r="Z399" s="214"/>
      <c r="AA399" s="33">
        <v>794.5</v>
      </c>
    </row>
    <row r="400" spans="1:27" ht="15" customHeight="1" x14ac:dyDescent="0.25">
      <c r="A400" s="59" t="s">
        <v>302</v>
      </c>
      <c r="B400" s="58" t="s">
        <v>1184</v>
      </c>
      <c r="C400" s="60">
        <v>1000</v>
      </c>
      <c r="D400" s="60">
        <v>80</v>
      </c>
      <c r="E400" s="57">
        <v>48</v>
      </c>
      <c r="F400" s="55" t="s">
        <v>1509</v>
      </c>
      <c r="G400" s="54" t="s">
        <v>1510</v>
      </c>
      <c r="H400" s="53" t="s">
        <v>0</v>
      </c>
      <c r="I400" s="51"/>
      <c r="J400" s="49" t="s">
        <v>3</v>
      </c>
      <c r="K400" s="48">
        <v>4</v>
      </c>
      <c r="L400" s="45">
        <f t="shared" si="43"/>
        <v>4</v>
      </c>
      <c r="M400" s="103" t="s">
        <v>34</v>
      </c>
      <c r="N400" s="41">
        <v>10</v>
      </c>
      <c r="O400" s="38">
        <f t="shared" si="44"/>
        <v>40</v>
      </c>
      <c r="P400" s="35">
        <f t="shared" si="45"/>
        <v>823</v>
      </c>
      <c r="Q400" s="34">
        <f t="shared" si="46"/>
        <v>987.6</v>
      </c>
      <c r="Y400" s="214"/>
      <c r="Z400" s="214"/>
      <c r="AA400" s="33">
        <v>823</v>
      </c>
    </row>
    <row r="401" spans="1:27" ht="15" customHeight="1" x14ac:dyDescent="0.25">
      <c r="A401" s="59" t="s">
        <v>302</v>
      </c>
      <c r="B401" s="58" t="s">
        <v>1184</v>
      </c>
      <c r="C401" s="60">
        <v>1000</v>
      </c>
      <c r="D401" s="60">
        <v>80</v>
      </c>
      <c r="E401" s="57">
        <v>57</v>
      </c>
      <c r="F401" s="55" t="s">
        <v>1511</v>
      </c>
      <c r="G401" s="54" t="s">
        <v>1512</v>
      </c>
      <c r="H401" s="53" t="s">
        <v>0</v>
      </c>
      <c r="I401" s="51" t="s">
        <v>3</v>
      </c>
      <c r="J401" s="49" t="s">
        <v>3</v>
      </c>
      <c r="K401" s="48">
        <v>4</v>
      </c>
      <c r="L401" s="45">
        <f t="shared" si="43"/>
        <v>4</v>
      </c>
      <c r="M401" s="103" t="s">
        <v>34</v>
      </c>
      <c r="N401" s="41">
        <v>10</v>
      </c>
      <c r="O401" s="38">
        <f t="shared" si="44"/>
        <v>40</v>
      </c>
      <c r="P401" s="35">
        <f t="shared" si="45"/>
        <v>874.5</v>
      </c>
      <c r="Q401" s="34">
        <f t="shared" si="46"/>
        <v>1049.4000000000001</v>
      </c>
      <c r="Y401" s="214"/>
      <c r="Z401" s="214"/>
      <c r="AA401" s="33">
        <v>874.5</v>
      </c>
    </row>
    <row r="402" spans="1:27" ht="15" customHeight="1" x14ac:dyDescent="0.25">
      <c r="A402" s="59" t="s">
        <v>302</v>
      </c>
      <c r="B402" s="58" t="s">
        <v>1184</v>
      </c>
      <c r="C402" s="60">
        <v>1000</v>
      </c>
      <c r="D402" s="60">
        <v>80</v>
      </c>
      <c r="E402" s="57">
        <v>60</v>
      </c>
      <c r="F402" s="55" t="s">
        <v>1513</v>
      </c>
      <c r="G402" s="54" t="s">
        <v>1514</v>
      </c>
      <c r="H402" s="53" t="s">
        <v>0</v>
      </c>
      <c r="I402" s="51" t="s">
        <v>3</v>
      </c>
      <c r="J402" s="49" t="s">
        <v>3</v>
      </c>
      <c r="K402" s="48">
        <v>4</v>
      </c>
      <c r="L402" s="45">
        <f t="shared" si="43"/>
        <v>4</v>
      </c>
      <c r="M402" s="103" t="s">
        <v>34</v>
      </c>
      <c r="N402" s="41">
        <v>10</v>
      </c>
      <c r="O402" s="38">
        <f t="shared" si="44"/>
        <v>40</v>
      </c>
      <c r="P402" s="35">
        <f t="shared" si="45"/>
        <v>885.5</v>
      </c>
      <c r="Q402" s="34">
        <f t="shared" si="46"/>
        <v>1062.5999999999999</v>
      </c>
      <c r="Y402" s="214"/>
      <c r="Z402" s="214"/>
      <c r="AA402" s="33">
        <v>885.5</v>
      </c>
    </row>
    <row r="403" spans="1:27" ht="15" customHeight="1" x14ac:dyDescent="0.25">
      <c r="A403" s="59" t="s">
        <v>302</v>
      </c>
      <c r="B403" s="58" t="s">
        <v>1184</v>
      </c>
      <c r="C403" s="60">
        <v>1000</v>
      </c>
      <c r="D403" s="60">
        <v>80</v>
      </c>
      <c r="E403" s="57">
        <v>70</v>
      </c>
      <c r="F403" s="55" t="s">
        <v>1515</v>
      </c>
      <c r="G403" s="54" t="s">
        <v>1516</v>
      </c>
      <c r="H403" s="53" t="s">
        <v>0</v>
      </c>
      <c r="I403" s="51" t="s">
        <v>3</v>
      </c>
      <c r="J403" s="49" t="s">
        <v>3</v>
      </c>
      <c r="K403" s="48">
        <v>4</v>
      </c>
      <c r="L403" s="45">
        <f t="shared" si="43"/>
        <v>4</v>
      </c>
      <c r="M403" s="298" t="s">
        <v>34</v>
      </c>
      <c r="N403" s="41">
        <v>10</v>
      </c>
      <c r="O403" s="38">
        <f t="shared" si="44"/>
        <v>40</v>
      </c>
      <c r="P403" s="299" t="s">
        <v>71</v>
      </c>
      <c r="Q403" s="34"/>
      <c r="Y403" s="214"/>
      <c r="Z403" s="214"/>
      <c r="AA403" s="33">
        <v>918</v>
      </c>
    </row>
    <row r="404" spans="1:27" ht="15" customHeight="1" x14ac:dyDescent="0.25">
      <c r="A404" s="59" t="s">
        <v>302</v>
      </c>
      <c r="B404" s="58" t="s">
        <v>1184</v>
      </c>
      <c r="C404" s="60">
        <v>1000</v>
      </c>
      <c r="D404" s="60">
        <v>80</v>
      </c>
      <c r="E404" s="57">
        <v>76</v>
      </c>
      <c r="F404" s="55" t="s">
        <v>1517</v>
      </c>
      <c r="G404" s="54" t="s">
        <v>1518</v>
      </c>
      <c r="H404" s="53" t="s">
        <v>0</v>
      </c>
      <c r="I404" s="51" t="s">
        <v>3</v>
      </c>
      <c r="J404" s="49" t="s">
        <v>3</v>
      </c>
      <c r="K404" s="48">
        <v>3</v>
      </c>
      <c r="L404" s="45">
        <f t="shared" si="43"/>
        <v>3</v>
      </c>
      <c r="M404" s="103" t="s">
        <v>34</v>
      </c>
      <c r="N404" s="41">
        <v>14</v>
      </c>
      <c r="O404" s="38">
        <f t="shared" si="44"/>
        <v>42</v>
      </c>
      <c r="P404" s="35">
        <f>ROUND(AA404*(1-$Q$12),2)</f>
        <v>935</v>
      </c>
      <c r="Q404" s="34">
        <f>ROUND(P404*1.2,2)</f>
        <v>1122</v>
      </c>
      <c r="Y404" s="214"/>
      <c r="Z404" s="214"/>
      <c r="AA404" s="33">
        <v>935</v>
      </c>
    </row>
    <row r="405" spans="1:27" ht="15" customHeight="1" x14ac:dyDescent="0.25">
      <c r="A405" s="59" t="s">
        <v>302</v>
      </c>
      <c r="B405" s="58" t="s">
        <v>1184</v>
      </c>
      <c r="C405" s="60">
        <v>1000</v>
      </c>
      <c r="D405" s="60">
        <v>80</v>
      </c>
      <c r="E405" s="57">
        <v>83</v>
      </c>
      <c r="F405" s="55" t="s">
        <v>1519</v>
      </c>
      <c r="G405" s="54" t="s">
        <v>1520</v>
      </c>
      <c r="H405" s="53" t="s">
        <v>0</v>
      </c>
      <c r="I405" s="51"/>
      <c r="J405" s="49" t="s">
        <v>3</v>
      </c>
      <c r="K405" s="48">
        <v>3</v>
      </c>
      <c r="L405" s="45">
        <f t="shared" si="43"/>
        <v>3</v>
      </c>
      <c r="M405" s="298" t="s">
        <v>34</v>
      </c>
      <c r="N405" s="41">
        <v>14</v>
      </c>
      <c r="O405" s="38">
        <f t="shared" si="44"/>
        <v>42</v>
      </c>
      <c r="P405" s="299" t="s">
        <v>71</v>
      </c>
      <c r="Q405" s="34"/>
      <c r="Y405" s="214"/>
      <c r="Z405" s="214"/>
      <c r="AA405" s="33">
        <v>943.5</v>
      </c>
    </row>
    <row r="406" spans="1:27" ht="15" customHeight="1" x14ac:dyDescent="0.25">
      <c r="A406" s="59" t="s">
        <v>302</v>
      </c>
      <c r="B406" s="58" t="s">
        <v>1184</v>
      </c>
      <c r="C406" s="60">
        <v>1000</v>
      </c>
      <c r="D406" s="60">
        <v>80</v>
      </c>
      <c r="E406" s="57">
        <v>89</v>
      </c>
      <c r="F406" s="55" t="s">
        <v>1521</v>
      </c>
      <c r="G406" s="54" t="s">
        <v>1522</v>
      </c>
      <c r="H406" s="53" t="s">
        <v>0</v>
      </c>
      <c r="I406" s="51" t="s">
        <v>3</v>
      </c>
      <c r="J406" s="49" t="s">
        <v>3</v>
      </c>
      <c r="K406" s="48">
        <v>3</v>
      </c>
      <c r="L406" s="45">
        <f t="shared" si="43"/>
        <v>3</v>
      </c>
      <c r="M406" s="103" t="s">
        <v>34</v>
      </c>
      <c r="N406" s="41">
        <v>14</v>
      </c>
      <c r="O406" s="38">
        <f t="shared" si="44"/>
        <v>42</v>
      </c>
      <c r="P406" s="35">
        <f>ROUND(AA406*(1-$Q$12),2)</f>
        <v>953</v>
      </c>
      <c r="Q406" s="34">
        <f>ROUND(P406*1.2,2)</f>
        <v>1143.5999999999999</v>
      </c>
      <c r="Y406" s="214"/>
      <c r="Z406" s="214"/>
      <c r="AA406" s="33">
        <v>953</v>
      </c>
    </row>
    <row r="407" spans="1:27" ht="15" customHeight="1" x14ac:dyDescent="0.25">
      <c r="A407" s="59" t="s">
        <v>302</v>
      </c>
      <c r="B407" s="58" t="s">
        <v>1184</v>
      </c>
      <c r="C407" s="60">
        <v>1000</v>
      </c>
      <c r="D407" s="60">
        <v>80</v>
      </c>
      <c r="E407" s="57">
        <v>102</v>
      </c>
      <c r="F407" s="55" t="s">
        <v>1523</v>
      </c>
      <c r="G407" s="54" t="s">
        <v>1524</v>
      </c>
      <c r="H407" s="53" t="s">
        <v>0</v>
      </c>
      <c r="I407" s="51"/>
      <c r="J407" s="49" t="s">
        <v>3</v>
      </c>
      <c r="K407" s="48">
        <v>3</v>
      </c>
      <c r="L407" s="45">
        <f t="shared" si="43"/>
        <v>3</v>
      </c>
      <c r="M407" s="298" t="s">
        <v>34</v>
      </c>
      <c r="N407" s="41">
        <v>14</v>
      </c>
      <c r="O407" s="38">
        <f t="shared" si="44"/>
        <v>42</v>
      </c>
      <c r="P407" s="299" t="s">
        <v>71</v>
      </c>
      <c r="Q407" s="34"/>
      <c r="Y407" s="214"/>
      <c r="Z407" s="214"/>
      <c r="AA407" s="33">
        <v>966</v>
      </c>
    </row>
    <row r="408" spans="1:27" ht="15" customHeight="1" x14ac:dyDescent="0.25">
      <c r="A408" s="59" t="s">
        <v>302</v>
      </c>
      <c r="B408" s="58" t="s">
        <v>1184</v>
      </c>
      <c r="C408" s="60">
        <v>1000</v>
      </c>
      <c r="D408" s="60">
        <v>80</v>
      </c>
      <c r="E408" s="57">
        <v>108</v>
      </c>
      <c r="F408" s="55" t="s">
        <v>1525</v>
      </c>
      <c r="G408" s="54" t="s">
        <v>1526</v>
      </c>
      <c r="H408" s="53" t="s">
        <v>0</v>
      </c>
      <c r="I408" s="51" t="s">
        <v>3</v>
      </c>
      <c r="J408" s="49" t="s">
        <v>3</v>
      </c>
      <c r="K408" s="48">
        <v>3</v>
      </c>
      <c r="L408" s="45">
        <f t="shared" si="43"/>
        <v>3</v>
      </c>
      <c r="M408" s="103" t="s">
        <v>34</v>
      </c>
      <c r="N408" s="41">
        <v>14</v>
      </c>
      <c r="O408" s="38">
        <f t="shared" si="44"/>
        <v>42</v>
      </c>
      <c r="P408" s="35">
        <f t="shared" ref="P408:P413" si="47">ROUND(AA408*(1-$Q$12),2)</f>
        <v>996</v>
      </c>
      <c r="Q408" s="34">
        <f t="shared" ref="Q408:Q413" si="48">ROUND(P408*1.2,2)</f>
        <v>1195.2</v>
      </c>
      <c r="Y408" s="214"/>
      <c r="Z408" s="214"/>
      <c r="AA408" s="33">
        <v>996</v>
      </c>
    </row>
    <row r="409" spans="1:27" ht="15" customHeight="1" x14ac:dyDescent="0.25">
      <c r="A409" s="59" t="s">
        <v>302</v>
      </c>
      <c r="B409" s="58" t="s">
        <v>1184</v>
      </c>
      <c r="C409" s="60">
        <v>1000</v>
      </c>
      <c r="D409" s="60">
        <v>80</v>
      </c>
      <c r="E409" s="57">
        <v>114</v>
      </c>
      <c r="F409" s="55" t="s">
        <v>1527</v>
      </c>
      <c r="G409" s="54" t="s">
        <v>1528</v>
      </c>
      <c r="H409" s="53" t="s">
        <v>0</v>
      </c>
      <c r="I409" s="51" t="s">
        <v>3</v>
      </c>
      <c r="J409" s="49" t="s">
        <v>3</v>
      </c>
      <c r="K409" s="48">
        <v>3</v>
      </c>
      <c r="L409" s="45">
        <f t="shared" si="43"/>
        <v>3</v>
      </c>
      <c r="M409" s="103" t="s">
        <v>34</v>
      </c>
      <c r="N409" s="41">
        <v>14</v>
      </c>
      <c r="O409" s="38">
        <f t="shared" si="44"/>
        <v>42</v>
      </c>
      <c r="P409" s="35">
        <f t="shared" si="47"/>
        <v>1026</v>
      </c>
      <c r="Q409" s="34">
        <f t="shared" si="48"/>
        <v>1231.2</v>
      </c>
      <c r="Y409" s="214"/>
      <c r="Z409" s="214"/>
      <c r="AA409" s="33">
        <v>1026</v>
      </c>
    </row>
    <row r="410" spans="1:27" ht="15" customHeight="1" x14ac:dyDescent="0.25">
      <c r="A410" s="59" t="s">
        <v>302</v>
      </c>
      <c r="B410" s="58" t="s">
        <v>1184</v>
      </c>
      <c r="C410" s="60">
        <v>1000</v>
      </c>
      <c r="D410" s="60">
        <v>80</v>
      </c>
      <c r="E410" s="57">
        <v>133</v>
      </c>
      <c r="F410" s="55" t="s">
        <v>1529</v>
      </c>
      <c r="G410" s="54" t="s">
        <v>1530</v>
      </c>
      <c r="H410" s="53" t="s">
        <v>0</v>
      </c>
      <c r="I410" s="51" t="s">
        <v>3</v>
      </c>
      <c r="J410" s="49" t="s">
        <v>3</v>
      </c>
      <c r="K410" s="48">
        <v>3</v>
      </c>
      <c r="L410" s="45">
        <f t="shared" si="43"/>
        <v>3</v>
      </c>
      <c r="M410" s="103" t="s">
        <v>34</v>
      </c>
      <c r="N410" s="41">
        <v>14</v>
      </c>
      <c r="O410" s="38">
        <f t="shared" si="44"/>
        <v>42</v>
      </c>
      <c r="P410" s="35">
        <f t="shared" si="47"/>
        <v>1065</v>
      </c>
      <c r="Q410" s="34">
        <f t="shared" si="48"/>
        <v>1278</v>
      </c>
      <c r="Y410" s="214"/>
      <c r="Z410" s="214"/>
      <c r="AA410" s="33">
        <v>1065</v>
      </c>
    </row>
    <row r="411" spans="1:27" ht="15" customHeight="1" x14ac:dyDescent="0.25">
      <c r="A411" s="59" t="s">
        <v>302</v>
      </c>
      <c r="B411" s="58" t="s">
        <v>1184</v>
      </c>
      <c r="C411" s="60">
        <v>1000</v>
      </c>
      <c r="D411" s="60">
        <v>80</v>
      </c>
      <c r="E411" s="57">
        <v>140</v>
      </c>
      <c r="F411" s="55" t="s">
        <v>1531</v>
      </c>
      <c r="G411" s="54" t="s">
        <v>1532</v>
      </c>
      <c r="H411" s="53" t="s">
        <v>0</v>
      </c>
      <c r="I411" s="51"/>
      <c r="J411" s="49" t="s">
        <v>3</v>
      </c>
      <c r="K411" s="48">
        <v>3</v>
      </c>
      <c r="L411" s="45">
        <f t="shared" si="43"/>
        <v>3</v>
      </c>
      <c r="M411" s="103" t="s">
        <v>34</v>
      </c>
      <c r="N411" s="41">
        <v>14</v>
      </c>
      <c r="O411" s="38">
        <f t="shared" si="44"/>
        <v>42</v>
      </c>
      <c r="P411" s="35">
        <f t="shared" si="47"/>
        <v>1112</v>
      </c>
      <c r="Q411" s="34">
        <f t="shared" si="48"/>
        <v>1334.4</v>
      </c>
      <c r="Y411" s="214"/>
      <c r="Z411" s="214"/>
      <c r="AA411" s="33">
        <v>1112</v>
      </c>
    </row>
    <row r="412" spans="1:27" ht="15" customHeight="1" x14ac:dyDescent="0.25">
      <c r="A412" s="59" t="s">
        <v>302</v>
      </c>
      <c r="B412" s="58" t="s">
        <v>1184</v>
      </c>
      <c r="C412" s="60">
        <v>1000</v>
      </c>
      <c r="D412" s="60">
        <v>80</v>
      </c>
      <c r="E412" s="57">
        <v>159</v>
      </c>
      <c r="F412" s="55" t="s">
        <v>1533</v>
      </c>
      <c r="G412" s="54" t="s">
        <v>1534</v>
      </c>
      <c r="H412" s="53" t="s">
        <v>0</v>
      </c>
      <c r="I412" s="51" t="s">
        <v>3</v>
      </c>
      <c r="J412" s="49" t="s">
        <v>3</v>
      </c>
      <c r="K412" s="48">
        <v>2</v>
      </c>
      <c r="L412" s="45">
        <f t="shared" si="43"/>
        <v>2</v>
      </c>
      <c r="M412" s="103" t="s">
        <v>34</v>
      </c>
      <c r="N412" s="41">
        <v>20</v>
      </c>
      <c r="O412" s="38">
        <f t="shared" si="44"/>
        <v>40</v>
      </c>
      <c r="P412" s="35">
        <f t="shared" si="47"/>
        <v>1168</v>
      </c>
      <c r="Q412" s="34">
        <f t="shared" si="48"/>
        <v>1401.6</v>
      </c>
      <c r="Y412" s="214"/>
      <c r="Z412" s="214"/>
      <c r="AA412" s="33">
        <v>1168</v>
      </c>
    </row>
    <row r="413" spans="1:27" ht="15" customHeight="1" x14ac:dyDescent="0.25">
      <c r="A413" s="59" t="s">
        <v>302</v>
      </c>
      <c r="B413" s="58" t="s">
        <v>1184</v>
      </c>
      <c r="C413" s="60">
        <v>1000</v>
      </c>
      <c r="D413" s="60">
        <v>80</v>
      </c>
      <c r="E413" s="57">
        <v>169</v>
      </c>
      <c r="F413" s="55" t="s">
        <v>1535</v>
      </c>
      <c r="G413" s="54" t="s">
        <v>1536</v>
      </c>
      <c r="H413" s="53" t="s">
        <v>0</v>
      </c>
      <c r="I413" s="51" t="s">
        <v>3</v>
      </c>
      <c r="J413" s="49" t="s">
        <v>3</v>
      </c>
      <c r="K413" s="48">
        <v>2</v>
      </c>
      <c r="L413" s="45">
        <f t="shared" si="43"/>
        <v>2</v>
      </c>
      <c r="M413" s="103" t="s">
        <v>34</v>
      </c>
      <c r="N413" s="41">
        <v>20</v>
      </c>
      <c r="O413" s="38">
        <f t="shared" si="44"/>
        <v>40</v>
      </c>
      <c r="P413" s="35">
        <f t="shared" si="47"/>
        <v>1215</v>
      </c>
      <c r="Q413" s="34">
        <f t="shared" si="48"/>
        <v>1458</v>
      </c>
      <c r="Y413" s="214"/>
      <c r="Z413" s="214"/>
      <c r="AA413" s="33">
        <v>1215</v>
      </c>
    </row>
    <row r="414" spans="1:27" ht="15" customHeight="1" x14ac:dyDescent="0.25">
      <c r="A414" s="59" t="s">
        <v>302</v>
      </c>
      <c r="B414" s="58" t="s">
        <v>1184</v>
      </c>
      <c r="C414" s="60">
        <v>1000</v>
      </c>
      <c r="D414" s="60">
        <v>80</v>
      </c>
      <c r="E414" s="57">
        <v>194</v>
      </c>
      <c r="F414" s="55" t="s">
        <v>1537</v>
      </c>
      <c r="G414" s="54" t="s">
        <v>1538</v>
      </c>
      <c r="H414" s="53" t="s">
        <v>0</v>
      </c>
      <c r="I414" s="51"/>
      <c r="J414" s="49" t="s">
        <v>3</v>
      </c>
      <c r="K414" s="48">
        <v>2</v>
      </c>
      <c r="L414" s="45">
        <f t="shared" si="43"/>
        <v>2</v>
      </c>
      <c r="M414" s="298" t="s">
        <v>34</v>
      </c>
      <c r="N414" s="41">
        <v>20</v>
      </c>
      <c r="O414" s="38">
        <f t="shared" si="44"/>
        <v>40</v>
      </c>
      <c r="P414" s="299" t="s">
        <v>71</v>
      </c>
      <c r="Q414" s="34"/>
      <c r="Y414" s="214"/>
      <c r="Z414" s="214"/>
      <c r="AA414" s="33">
        <v>1313.5</v>
      </c>
    </row>
    <row r="415" spans="1:27" ht="15" customHeight="1" x14ac:dyDescent="0.25">
      <c r="A415" s="59" t="s">
        <v>302</v>
      </c>
      <c r="B415" s="58" t="s">
        <v>1184</v>
      </c>
      <c r="C415" s="60">
        <v>1000</v>
      </c>
      <c r="D415" s="60">
        <v>80</v>
      </c>
      <c r="E415" s="57">
        <v>205</v>
      </c>
      <c r="F415" s="55" t="s">
        <v>1539</v>
      </c>
      <c r="G415" s="54" t="s">
        <v>1540</v>
      </c>
      <c r="H415" s="53" t="s">
        <v>0</v>
      </c>
      <c r="I415" s="51"/>
      <c r="J415" s="49" t="s">
        <v>3</v>
      </c>
      <c r="K415" s="48">
        <v>2</v>
      </c>
      <c r="L415" s="45">
        <f t="shared" si="43"/>
        <v>2</v>
      </c>
      <c r="M415" s="298" t="s">
        <v>34</v>
      </c>
      <c r="N415" s="41">
        <v>20</v>
      </c>
      <c r="O415" s="38">
        <f t="shared" si="44"/>
        <v>40</v>
      </c>
      <c r="P415" s="299" t="s">
        <v>71</v>
      </c>
      <c r="Q415" s="34"/>
      <c r="Y415" s="214"/>
      <c r="Z415" s="214"/>
      <c r="AA415" s="33">
        <v>1413.5</v>
      </c>
    </row>
    <row r="416" spans="1:27" ht="15" customHeight="1" x14ac:dyDescent="0.25">
      <c r="A416" s="59" t="s">
        <v>302</v>
      </c>
      <c r="B416" s="58" t="s">
        <v>1184</v>
      </c>
      <c r="C416" s="60">
        <v>1000</v>
      </c>
      <c r="D416" s="60">
        <v>80</v>
      </c>
      <c r="E416" s="57">
        <v>219</v>
      </c>
      <c r="F416" s="55" t="s">
        <v>1541</v>
      </c>
      <c r="G416" s="54" t="s">
        <v>1542</v>
      </c>
      <c r="H416" s="53" t="s">
        <v>0</v>
      </c>
      <c r="I416" s="51"/>
      <c r="J416" s="49" t="s">
        <v>3</v>
      </c>
      <c r="K416" s="48">
        <v>2</v>
      </c>
      <c r="L416" s="45">
        <f t="shared" si="43"/>
        <v>2</v>
      </c>
      <c r="M416" s="103" t="s">
        <v>34</v>
      </c>
      <c r="N416" s="41">
        <v>20</v>
      </c>
      <c r="O416" s="38">
        <f t="shared" si="44"/>
        <v>40</v>
      </c>
      <c r="P416" s="35">
        <f>ROUND(AA416*(1-$Q$12),2)</f>
        <v>1520</v>
      </c>
      <c r="Q416" s="34">
        <f>ROUND(P416*1.2,2)</f>
        <v>1824</v>
      </c>
      <c r="Y416" s="214"/>
      <c r="Z416" s="214"/>
      <c r="AA416" s="33">
        <v>1520</v>
      </c>
    </row>
    <row r="417" spans="1:27" ht="15" customHeight="1" x14ac:dyDescent="0.25">
      <c r="A417" s="59" t="s">
        <v>302</v>
      </c>
      <c r="B417" s="58" t="s">
        <v>1184</v>
      </c>
      <c r="C417" s="60">
        <v>1000</v>
      </c>
      <c r="D417" s="60">
        <v>80</v>
      </c>
      <c r="E417" s="57">
        <v>245</v>
      </c>
      <c r="F417" s="297" t="s">
        <v>620</v>
      </c>
      <c r="G417" s="54" t="s">
        <v>1543</v>
      </c>
      <c r="H417" s="53" t="s">
        <v>0</v>
      </c>
      <c r="I417" s="51"/>
      <c r="J417" s="49" t="s">
        <v>3</v>
      </c>
      <c r="K417" s="48">
        <v>2</v>
      </c>
      <c r="L417" s="45">
        <f t="shared" si="43"/>
        <v>2</v>
      </c>
      <c r="M417" s="298" t="s">
        <v>34</v>
      </c>
      <c r="N417" s="41">
        <v>20</v>
      </c>
      <c r="O417" s="38">
        <f t="shared" si="44"/>
        <v>40</v>
      </c>
      <c r="P417" s="299" t="s">
        <v>71</v>
      </c>
      <c r="Q417" s="34"/>
      <c r="Y417" s="214"/>
      <c r="Z417" s="214"/>
      <c r="AA417" s="33">
        <v>1715.5</v>
      </c>
    </row>
    <row r="418" spans="1:27" ht="15" customHeight="1" x14ac:dyDescent="0.25">
      <c r="A418" s="59" t="s">
        <v>302</v>
      </c>
      <c r="B418" s="58" t="s">
        <v>1184</v>
      </c>
      <c r="C418" s="60">
        <v>1000</v>
      </c>
      <c r="D418" s="57">
        <v>90</v>
      </c>
      <c r="E418" s="57">
        <v>35</v>
      </c>
      <c r="F418" s="55" t="s">
        <v>1544</v>
      </c>
      <c r="G418" s="54" t="s">
        <v>1545</v>
      </c>
      <c r="H418" s="53" t="s">
        <v>0</v>
      </c>
      <c r="I418" s="51"/>
      <c r="J418" s="49" t="s">
        <v>3</v>
      </c>
      <c r="K418" s="48">
        <v>4</v>
      </c>
      <c r="L418" s="45">
        <f t="shared" si="43"/>
        <v>4</v>
      </c>
      <c r="M418" s="298" t="s">
        <v>34</v>
      </c>
      <c r="N418" s="41">
        <v>10</v>
      </c>
      <c r="O418" s="38">
        <f t="shared" si="44"/>
        <v>40</v>
      </c>
      <c r="P418" s="299" t="s">
        <v>71</v>
      </c>
      <c r="Q418" s="34"/>
      <c r="Y418" s="214"/>
      <c r="Z418" s="214"/>
      <c r="AA418" s="33">
        <v>813.5</v>
      </c>
    </row>
    <row r="419" spans="1:27" ht="15" customHeight="1" x14ac:dyDescent="0.25">
      <c r="A419" s="59" t="s">
        <v>302</v>
      </c>
      <c r="B419" s="58" t="s">
        <v>1184</v>
      </c>
      <c r="C419" s="60">
        <v>1000</v>
      </c>
      <c r="D419" s="60">
        <v>90</v>
      </c>
      <c r="E419" s="57">
        <v>42</v>
      </c>
      <c r="F419" s="55" t="s">
        <v>1546</v>
      </c>
      <c r="G419" s="54" t="s">
        <v>1547</v>
      </c>
      <c r="H419" s="53" t="s">
        <v>0</v>
      </c>
      <c r="I419" s="51"/>
      <c r="J419" s="49" t="s">
        <v>3</v>
      </c>
      <c r="K419" s="48">
        <v>4</v>
      </c>
      <c r="L419" s="45">
        <f t="shared" si="43"/>
        <v>4</v>
      </c>
      <c r="M419" s="298" t="s">
        <v>34</v>
      </c>
      <c r="N419" s="41">
        <v>10</v>
      </c>
      <c r="O419" s="38">
        <f t="shared" si="44"/>
        <v>40</v>
      </c>
      <c r="P419" s="299" t="s">
        <v>71</v>
      </c>
      <c r="Q419" s="34"/>
      <c r="Y419" s="214"/>
      <c r="Z419" s="214"/>
      <c r="AA419" s="33">
        <v>878.5</v>
      </c>
    </row>
    <row r="420" spans="1:27" ht="15" customHeight="1" x14ac:dyDescent="0.25">
      <c r="A420" s="59" t="s">
        <v>302</v>
      </c>
      <c r="B420" s="58" t="s">
        <v>1184</v>
      </c>
      <c r="C420" s="60">
        <v>1000</v>
      </c>
      <c r="D420" s="60">
        <v>90</v>
      </c>
      <c r="E420" s="57">
        <v>48</v>
      </c>
      <c r="F420" s="55" t="s">
        <v>1548</v>
      </c>
      <c r="G420" s="54" t="s">
        <v>1549</v>
      </c>
      <c r="H420" s="53" t="s">
        <v>0</v>
      </c>
      <c r="I420" s="51"/>
      <c r="J420" s="49" t="s">
        <v>3</v>
      </c>
      <c r="K420" s="48">
        <v>4</v>
      </c>
      <c r="L420" s="45">
        <f t="shared" si="43"/>
        <v>4</v>
      </c>
      <c r="M420" s="298" t="s">
        <v>34</v>
      </c>
      <c r="N420" s="41">
        <v>10</v>
      </c>
      <c r="O420" s="38">
        <f t="shared" si="44"/>
        <v>40</v>
      </c>
      <c r="P420" s="299" t="s">
        <v>71</v>
      </c>
      <c r="Q420" s="34"/>
      <c r="Y420" s="214"/>
      <c r="Z420" s="214"/>
      <c r="AA420" s="33">
        <v>945.5</v>
      </c>
    </row>
    <row r="421" spans="1:27" ht="15" customHeight="1" x14ac:dyDescent="0.25">
      <c r="A421" s="59" t="s">
        <v>302</v>
      </c>
      <c r="B421" s="58" t="s">
        <v>1184</v>
      </c>
      <c r="C421" s="60">
        <v>1000</v>
      </c>
      <c r="D421" s="60">
        <v>90</v>
      </c>
      <c r="E421" s="57">
        <v>57</v>
      </c>
      <c r="F421" s="55" t="s">
        <v>1550</v>
      </c>
      <c r="G421" s="54" t="s">
        <v>1551</v>
      </c>
      <c r="H421" s="53" t="s">
        <v>0</v>
      </c>
      <c r="I421" s="51"/>
      <c r="J421" s="49" t="s">
        <v>3</v>
      </c>
      <c r="K421" s="48">
        <v>3</v>
      </c>
      <c r="L421" s="45">
        <f t="shared" si="43"/>
        <v>3</v>
      </c>
      <c r="M421" s="298" t="s">
        <v>34</v>
      </c>
      <c r="N421" s="41">
        <v>14</v>
      </c>
      <c r="O421" s="38">
        <f t="shared" si="44"/>
        <v>42</v>
      </c>
      <c r="P421" s="299" t="s">
        <v>71</v>
      </c>
      <c r="Q421" s="34"/>
      <c r="Y421" s="214"/>
      <c r="Z421" s="214"/>
      <c r="AA421" s="33">
        <v>1006.5</v>
      </c>
    </row>
    <row r="422" spans="1:27" ht="15" customHeight="1" x14ac:dyDescent="0.25">
      <c r="A422" s="59" t="s">
        <v>302</v>
      </c>
      <c r="B422" s="58" t="s">
        <v>1184</v>
      </c>
      <c r="C422" s="60">
        <v>1000</v>
      </c>
      <c r="D422" s="60">
        <v>90</v>
      </c>
      <c r="E422" s="57">
        <v>60</v>
      </c>
      <c r="F422" s="55" t="s">
        <v>1552</v>
      </c>
      <c r="G422" s="54" t="s">
        <v>1553</v>
      </c>
      <c r="H422" s="53" t="s">
        <v>0</v>
      </c>
      <c r="I422" s="51"/>
      <c r="J422" s="49" t="s">
        <v>3</v>
      </c>
      <c r="K422" s="48">
        <v>3</v>
      </c>
      <c r="L422" s="45">
        <f t="shared" si="43"/>
        <v>3</v>
      </c>
      <c r="M422" s="298" t="s">
        <v>34</v>
      </c>
      <c r="N422" s="41">
        <v>14</v>
      </c>
      <c r="O422" s="38">
        <f t="shared" si="44"/>
        <v>42</v>
      </c>
      <c r="P422" s="299" t="s">
        <v>71</v>
      </c>
      <c r="Q422" s="34"/>
      <c r="Y422" s="214"/>
      <c r="Z422" s="214"/>
      <c r="AA422" s="33">
        <v>1019</v>
      </c>
    </row>
    <row r="423" spans="1:27" ht="15" customHeight="1" x14ac:dyDescent="0.25">
      <c r="A423" s="59" t="s">
        <v>302</v>
      </c>
      <c r="B423" s="58" t="s">
        <v>1184</v>
      </c>
      <c r="C423" s="60">
        <v>1000</v>
      </c>
      <c r="D423" s="60">
        <v>90</v>
      </c>
      <c r="E423" s="57">
        <v>64</v>
      </c>
      <c r="F423" s="55" t="s">
        <v>1554</v>
      </c>
      <c r="G423" s="54" t="s">
        <v>1555</v>
      </c>
      <c r="H423" s="53" t="s">
        <v>0</v>
      </c>
      <c r="I423" s="51"/>
      <c r="J423" s="49" t="s">
        <v>3</v>
      </c>
      <c r="K423" s="48">
        <v>3</v>
      </c>
      <c r="L423" s="45">
        <f t="shared" si="43"/>
        <v>3</v>
      </c>
      <c r="M423" s="103" t="s">
        <v>34</v>
      </c>
      <c r="N423" s="41">
        <v>14</v>
      </c>
      <c r="O423" s="38">
        <f t="shared" si="44"/>
        <v>42</v>
      </c>
      <c r="P423" s="35">
        <f>ROUND(AA423*(1-$Q$12),2)</f>
        <v>1038</v>
      </c>
      <c r="Q423" s="34">
        <f>ROUND(P423*1.2,2)</f>
        <v>1245.5999999999999</v>
      </c>
      <c r="Y423" s="214"/>
      <c r="Z423" s="214"/>
      <c r="AA423" s="33">
        <v>1038</v>
      </c>
    </row>
    <row r="424" spans="1:27" ht="15" customHeight="1" x14ac:dyDescent="0.25">
      <c r="A424" s="59" t="s">
        <v>302</v>
      </c>
      <c r="B424" s="58" t="s">
        <v>1184</v>
      </c>
      <c r="C424" s="60">
        <v>1000</v>
      </c>
      <c r="D424" s="60">
        <v>90</v>
      </c>
      <c r="E424" s="57">
        <v>70</v>
      </c>
      <c r="F424" s="55" t="s">
        <v>1556</v>
      </c>
      <c r="G424" s="54" t="s">
        <v>1557</v>
      </c>
      <c r="H424" s="53" t="s">
        <v>0</v>
      </c>
      <c r="I424" s="51"/>
      <c r="J424" s="49" t="s">
        <v>3</v>
      </c>
      <c r="K424" s="48">
        <v>3</v>
      </c>
      <c r="L424" s="45">
        <f t="shared" si="43"/>
        <v>3</v>
      </c>
      <c r="M424" s="298" t="s">
        <v>34</v>
      </c>
      <c r="N424" s="41">
        <v>14</v>
      </c>
      <c r="O424" s="38">
        <f t="shared" si="44"/>
        <v>42</v>
      </c>
      <c r="P424" s="299" t="s">
        <v>71</v>
      </c>
      <c r="Q424" s="34"/>
      <c r="Y424" s="214"/>
      <c r="Z424" s="214"/>
      <c r="AA424" s="33">
        <v>1055.5</v>
      </c>
    </row>
    <row r="425" spans="1:27" ht="15" customHeight="1" x14ac:dyDescent="0.25">
      <c r="A425" s="59" t="s">
        <v>302</v>
      </c>
      <c r="B425" s="58" t="s">
        <v>1184</v>
      </c>
      <c r="C425" s="60">
        <v>1000</v>
      </c>
      <c r="D425" s="60">
        <v>90</v>
      </c>
      <c r="E425" s="57">
        <v>76</v>
      </c>
      <c r="F425" s="55" t="s">
        <v>1558</v>
      </c>
      <c r="G425" s="54" t="s">
        <v>1559</v>
      </c>
      <c r="H425" s="53" t="s">
        <v>0</v>
      </c>
      <c r="I425" s="51"/>
      <c r="J425" s="49" t="s">
        <v>3</v>
      </c>
      <c r="K425" s="48">
        <v>3</v>
      </c>
      <c r="L425" s="45">
        <f t="shared" si="43"/>
        <v>3</v>
      </c>
      <c r="M425" s="298" t="s">
        <v>34</v>
      </c>
      <c r="N425" s="41">
        <v>14</v>
      </c>
      <c r="O425" s="38">
        <f t="shared" si="44"/>
        <v>42</v>
      </c>
      <c r="P425" s="299" t="s">
        <v>71</v>
      </c>
      <c r="Q425" s="34"/>
      <c r="Y425" s="214"/>
      <c r="Z425" s="214"/>
      <c r="AA425" s="33">
        <v>1076.5</v>
      </c>
    </row>
    <row r="426" spans="1:27" ht="15" customHeight="1" x14ac:dyDescent="0.25">
      <c r="A426" s="59" t="s">
        <v>302</v>
      </c>
      <c r="B426" s="58" t="s">
        <v>1184</v>
      </c>
      <c r="C426" s="60">
        <v>1000</v>
      </c>
      <c r="D426" s="60">
        <v>90</v>
      </c>
      <c r="E426" s="57">
        <v>83</v>
      </c>
      <c r="F426" s="55" t="s">
        <v>1560</v>
      </c>
      <c r="G426" s="54" t="s">
        <v>1561</v>
      </c>
      <c r="H426" s="53" t="s">
        <v>0</v>
      </c>
      <c r="I426" s="51"/>
      <c r="J426" s="49" t="s">
        <v>3</v>
      </c>
      <c r="K426" s="48">
        <v>3</v>
      </c>
      <c r="L426" s="45">
        <f t="shared" si="43"/>
        <v>3</v>
      </c>
      <c r="M426" s="298" t="s">
        <v>34</v>
      </c>
      <c r="N426" s="41">
        <v>14</v>
      </c>
      <c r="O426" s="38">
        <f t="shared" si="44"/>
        <v>42</v>
      </c>
      <c r="P426" s="299" t="s">
        <v>71</v>
      </c>
      <c r="Q426" s="34"/>
      <c r="Y426" s="214"/>
      <c r="Z426" s="214"/>
      <c r="AA426" s="33">
        <v>1101</v>
      </c>
    </row>
    <row r="427" spans="1:27" ht="15" customHeight="1" x14ac:dyDescent="0.25">
      <c r="A427" s="59" t="s">
        <v>302</v>
      </c>
      <c r="B427" s="58" t="s">
        <v>1184</v>
      </c>
      <c r="C427" s="60">
        <v>1000</v>
      </c>
      <c r="D427" s="60">
        <v>90</v>
      </c>
      <c r="E427" s="57">
        <v>89</v>
      </c>
      <c r="F427" s="55" t="s">
        <v>1562</v>
      </c>
      <c r="G427" s="54" t="s">
        <v>1563</v>
      </c>
      <c r="H427" s="53" t="s">
        <v>0</v>
      </c>
      <c r="I427" s="51"/>
      <c r="J427" s="49" t="s">
        <v>3</v>
      </c>
      <c r="K427" s="48">
        <v>3</v>
      </c>
      <c r="L427" s="45">
        <f t="shared" si="43"/>
        <v>3</v>
      </c>
      <c r="M427" s="298" t="s">
        <v>34</v>
      </c>
      <c r="N427" s="41">
        <v>14</v>
      </c>
      <c r="O427" s="38">
        <f t="shared" si="44"/>
        <v>42</v>
      </c>
      <c r="P427" s="299" t="s">
        <v>71</v>
      </c>
      <c r="Q427" s="34"/>
      <c r="Y427" s="214"/>
      <c r="Z427" s="214"/>
      <c r="AA427" s="33">
        <v>1124</v>
      </c>
    </row>
    <row r="428" spans="1:27" ht="15" customHeight="1" x14ac:dyDescent="0.25">
      <c r="A428" s="59" t="s">
        <v>302</v>
      </c>
      <c r="B428" s="58" t="s">
        <v>1184</v>
      </c>
      <c r="C428" s="60">
        <v>1000</v>
      </c>
      <c r="D428" s="60">
        <v>90</v>
      </c>
      <c r="E428" s="57">
        <v>102</v>
      </c>
      <c r="F428" s="55" t="s">
        <v>1564</v>
      </c>
      <c r="G428" s="54" t="s">
        <v>1565</v>
      </c>
      <c r="H428" s="53" t="s">
        <v>0</v>
      </c>
      <c r="I428" s="51"/>
      <c r="J428" s="49" t="s">
        <v>3</v>
      </c>
      <c r="K428" s="48">
        <v>3</v>
      </c>
      <c r="L428" s="45">
        <f t="shared" si="43"/>
        <v>3</v>
      </c>
      <c r="M428" s="298" t="s">
        <v>34</v>
      </c>
      <c r="N428" s="41">
        <v>14</v>
      </c>
      <c r="O428" s="38">
        <f t="shared" si="44"/>
        <v>42</v>
      </c>
      <c r="P428" s="299" t="s">
        <v>71</v>
      </c>
      <c r="Q428" s="34"/>
      <c r="Y428" s="214"/>
      <c r="Z428" s="214"/>
      <c r="AA428" s="33">
        <v>1147.5</v>
      </c>
    </row>
    <row r="429" spans="1:27" ht="15" customHeight="1" x14ac:dyDescent="0.25">
      <c r="A429" s="59" t="s">
        <v>302</v>
      </c>
      <c r="B429" s="58" t="s">
        <v>1184</v>
      </c>
      <c r="C429" s="60">
        <v>1000</v>
      </c>
      <c r="D429" s="60">
        <v>90</v>
      </c>
      <c r="E429" s="57">
        <v>108</v>
      </c>
      <c r="F429" s="55" t="s">
        <v>1566</v>
      </c>
      <c r="G429" s="54" t="s">
        <v>1567</v>
      </c>
      <c r="H429" s="53" t="s">
        <v>0</v>
      </c>
      <c r="I429" s="51"/>
      <c r="J429" s="49" t="s">
        <v>3</v>
      </c>
      <c r="K429" s="48">
        <v>3</v>
      </c>
      <c r="L429" s="45">
        <f t="shared" si="43"/>
        <v>3</v>
      </c>
      <c r="M429" s="298" t="s">
        <v>34</v>
      </c>
      <c r="N429" s="41">
        <v>14</v>
      </c>
      <c r="O429" s="38">
        <f t="shared" si="44"/>
        <v>42</v>
      </c>
      <c r="P429" s="299" t="s">
        <v>71</v>
      </c>
      <c r="Q429" s="34"/>
      <c r="Y429" s="214"/>
      <c r="Z429" s="214"/>
      <c r="AA429" s="33">
        <v>1177</v>
      </c>
    </row>
    <row r="430" spans="1:27" ht="15" customHeight="1" x14ac:dyDescent="0.25">
      <c r="A430" s="59" t="s">
        <v>302</v>
      </c>
      <c r="B430" s="58" t="s">
        <v>1184</v>
      </c>
      <c r="C430" s="60">
        <v>1000</v>
      </c>
      <c r="D430" s="60">
        <v>90</v>
      </c>
      <c r="E430" s="57">
        <v>114</v>
      </c>
      <c r="F430" s="55" t="s">
        <v>1568</v>
      </c>
      <c r="G430" s="54" t="s">
        <v>1569</v>
      </c>
      <c r="H430" s="53" t="s">
        <v>0</v>
      </c>
      <c r="I430" s="51"/>
      <c r="J430" s="49" t="s">
        <v>3</v>
      </c>
      <c r="K430" s="48">
        <v>3</v>
      </c>
      <c r="L430" s="45">
        <f t="shared" si="43"/>
        <v>3</v>
      </c>
      <c r="M430" s="298" t="s">
        <v>34</v>
      </c>
      <c r="N430" s="41">
        <v>14</v>
      </c>
      <c r="O430" s="38">
        <f t="shared" si="44"/>
        <v>42</v>
      </c>
      <c r="P430" s="299" t="s">
        <v>71</v>
      </c>
      <c r="Q430" s="34"/>
      <c r="Y430" s="214"/>
      <c r="Z430" s="214"/>
      <c r="AA430" s="33">
        <v>1231</v>
      </c>
    </row>
    <row r="431" spans="1:27" ht="15" customHeight="1" x14ac:dyDescent="0.25">
      <c r="A431" s="59" t="s">
        <v>302</v>
      </c>
      <c r="B431" s="58" t="s">
        <v>1184</v>
      </c>
      <c r="C431" s="60">
        <v>1000</v>
      </c>
      <c r="D431" s="60">
        <v>90</v>
      </c>
      <c r="E431" s="57">
        <v>133</v>
      </c>
      <c r="F431" s="55" t="s">
        <v>1570</v>
      </c>
      <c r="G431" s="54" t="s">
        <v>1571</v>
      </c>
      <c r="H431" s="53" t="s">
        <v>0</v>
      </c>
      <c r="I431" s="51"/>
      <c r="J431" s="49" t="s">
        <v>3</v>
      </c>
      <c r="K431" s="48">
        <v>2</v>
      </c>
      <c r="L431" s="45">
        <f t="shared" si="43"/>
        <v>2</v>
      </c>
      <c r="M431" s="103" t="s">
        <v>34</v>
      </c>
      <c r="N431" s="41">
        <v>20</v>
      </c>
      <c r="O431" s="38">
        <f t="shared" si="44"/>
        <v>40</v>
      </c>
      <c r="P431" s="35">
        <f>ROUND(AA431*(1-$Q$12),2)</f>
        <v>1282.5</v>
      </c>
      <c r="Q431" s="34">
        <f>ROUND(P431*1.2,2)</f>
        <v>1539</v>
      </c>
      <c r="Y431" s="214"/>
      <c r="Z431" s="214"/>
      <c r="AA431" s="33">
        <v>1282.5</v>
      </c>
    </row>
    <row r="432" spans="1:27" ht="15" customHeight="1" x14ac:dyDescent="0.25">
      <c r="A432" s="59" t="s">
        <v>302</v>
      </c>
      <c r="B432" s="58" t="s">
        <v>1184</v>
      </c>
      <c r="C432" s="60">
        <v>1000</v>
      </c>
      <c r="D432" s="60">
        <v>90</v>
      </c>
      <c r="E432" s="57">
        <v>140</v>
      </c>
      <c r="F432" s="55" t="s">
        <v>1572</v>
      </c>
      <c r="G432" s="54" t="s">
        <v>1573</v>
      </c>
      <c r="H432" s="53" t="s">
        <v>0</v>
      </c>
      <c r="I432" s="51"/>
      <c r="J432" s="49" t="s">
        <v>3</v>
      </c>
      <c r="K432" s="48">
        <v>2</v>
      </c>
      <c r="L432" s="45">
        <f t="shared" si="43"/>
        <v>2</v>
      </c>
      <c r="M432" s="298" t="s">
        <v>34</v>
      </c>
      <c r="N432" s="41">
        <v>20</v>
      </c>
      <c r="O432" s="38">
        <f t="shared" si="44"/>
        <v>40</v>
      </c>
      <c r="P432" s="299" t="s">
        <v>71</v>
      </c>
      <c r="Q432" s="34"/>
      <c r="Y432" s="214"/>
      <c r="Z432" s="214"/>
      <c r="AA432" s="33">
        <v>1328.5</v>
      </c>
    </row>
    <row r="433" spans="1:27" ht="15" customHeight="1" x14ac:dyDescent="0.25">
      <c r="A433" s="59" t="s">
        <v>302</v>
      </c>
      <c r="B433" s="58" t="s">
        <v>1184</v>
      </c>
      <c r="C433" s="60">
        <v>1000</v>
      </c>
      <c r="D433" s="60">
        <v>90</v>
      </c>
      <c r="E433" s="57">
        <v>159</v>
      </c>
      <c r="F433" s="55" t="s">
        <v>1574</v>
      </c>
      <c r="G433" s="54" t="s">
        <v>1575</v>
      </c>
      <c r="H433" s="53" t="s">
        <v>0</v>
      </c>
      <c r="I433" s="51"/>
      <c r="J433" s="49" t="s">
        <v>3</v>
      </c>
      <c r="K433" s="48">
        <v>2</v>
      </c>
      <c r="L433" s="45">
        <f t="shared" si="43"/>
        <v>2</v>
      </c>
      <c r="M433" s="103" t="s">
        <v>34</v>
      </c>
      <c r="N433" s="41">
        <v>20</v>
      </c>
      <c r="O433" s="38">
        <f t="shared" si="44"/>
        <v>40</v>
      </c>
      <c r="P433" s="35">
        <f>ROUND(AA433*(1-$Q$12),2)</f>
        <v>1381</v>
      </c>
      <c r="Q433" s="34">
        <f>ROUND(P433*1.2,2)</f>
        <v>1657.2</v>
      </c>
      <c r="Y433" s="214"/>
      <c r="Z433" s="214"/>
      <c r="AA433" s="33">
        <v>1381</v>
      </c>
    </row>
    <row r="434" spans="1:27" ht="15" customHeight="1" x14ac:dyDescent="0.25">
      <c r="A434" s="59" t="s">
        <v>302</v>
      </c>
      <c r="B434" s="58" t="s">
        <v>1184</v>
      </c>
      <c r="C434" s="60">
        <v>1000</v>
      </c>
      <c r="D434" s="60">
        <v>90</v>
      </c>
      <c r="E434" s="57">
        <v>169</v>
      </c>
      <c r="F434" s="55" t="s">
        <v>1576</v>
      </c>
      <c r="G434" s="54" t="s">
        <v>1577</v>
      </c>
      <c r="H434" s="53" t="s">
        <v>0</v>
      </c>
      <c r="I434" s="51"/>
      <c r="J434" s="49" t="s">
        <v>3</v>
      </c>
      <c r="K434" s="48">
        <v>2</v>
      </c>
      <c r="L434" s="45">
        <f t="shared" si="43"/>
        <v>2</v>
      </c>
      <c r="M434" s="298" t="s">
        <v>34</v>
      </c>
      <c r="N434" s="41">
        <v>20</v>
      </c>
      <c r="O434" s="38">
        <f t="shared" si="44"/>
        <v>40</v>
      </c>
      <c r="P434" s="299" t="s">
        <v>71</v>
      </c>
      <c r="Q434" s="34"/>
      <c r="Y434" s="214"/>
      <c r="Z434" s="214"/>
      <c r="AA434" s="33">
        <v>1441</v>
      </c>
    </row>
    <row r="435" spans="1:27" ht="15" customHeight="1" x14ac:dyDescent="0.25">
      <c r="A435" s="59" t="s">
        <v>302</v>
      </c>
      <c r="B435" s="58" t="s">
        <v>1184</v>
      </c>
      <c r="C435" s="60">
        <v>1000</v>
      </c>
      <c r="D435" s="60">
        <v>90</v>
      </c>
      <c r="E435" s="57">
        <v>194</v>
      </c>
      <c r="F435" s="55" t="s">
        <v>1578</v>
      </c>
      <c r="G435" s="54" t="s">
        <v>1579</v>
      </c>
      <c r="H435" s="53" t="s">
        <v>0</v>
      </c>
      <c r="I435" s="51"/>
      <c r="J435" s="49" t="s">
        <v>3</v>
      </c>
      <c r="K435" s="48">
        <v>2</v>
      </c>
      <c r="L435" s="45">
        <f t="shared" si="43"/>
        <v>2</v>
      </c>
      <c r="M435" s="298" t="s">
        <v>34</v>
      </c>
      <c r="N435" s="41">
        <v>20</v>
      </c>
      <c r="O435" s="38">
        <f t="shared" si="44"/>
        <v>40</v>
      </c>
      <c r="P435" s="299" t="s">
        <v>71</v>
      </c>
      <c r="Q435" s="34"/>
      <c r="Y435" s="214"/>
      <c r="Z435" s="214"/>
      <c r="AA435" s="33">
        <v>1518.5</v>
      </c>
    </row>
    <row r="436" spans="1:27" ht="15" customHeight="1" x14ac:dyDescent="0.25">
      <c r="A436" s="59" t="s">
        <v>302</v>
      </c>
      <c r="B436" s="58" t="s">
        <v>1184</v>
      </c>
      <c r="C436" s="60">
        <v>1000</v>
      </c>
      <c r="D436" s="60">
        <v>90</v>
      </c>
      <c r="E436" s="57">
        <v>205</v>
      </c>
      <c r="F436" s="55" t="s">
        <v>1580</v>
      </c>
      <c r="G436" s="54" t="s">
        <v>1581</v>
      </c>
      <c r="H436" s="53" t="s">
        <v>0</v>
      </c>
      <c r="I436" s="51"/>
      <c r="J436" s="49" t="s">
        <v>3</v>
      </c>
      <c r="K436" s="48">
        <v>2</v>
      </c>
      <c r="L436" s="45">
        <f t="shared" si="43"/>
        <v>2</v>
      </c>
      <c r="M436" s="298" t="s">
        <v>34</v>
      </c>
      <c r="N436" s="41">
        <v>20</v>
      </c>
      <c r="O436" s="38">
        <f t="shared" si="44"/>
        <v>40</v>
      </c>
      <c r="P436" s="299" t="s">
        <v>71</v>
      </c>
      <c r="Q436" s="34"/>
      <c r="Y436" s="214"/>
      <c r="Z436" s="214"/>
      <c r="AA436" s="33">
        <v>1611</v>
      </c>
    </row>
    <row r="437" spans="1:27" ht="15" customHeight="1" x14ac:dyDescent="0.25">
      <c r="A437" s="59" t="s">
        <v>302</v>
      </c>
      <c r="B437" s="58" t="s">
        <v>1184</v>
      </c>
      <c r="C437" s="60">
        <v>1000</v>
      </c>
      <c r="D437" s="60">
        <v>90</v>
      </c>
      <c r="E437" s="57">
        <v>219</v>
      </c>
      <c r="F437" s="55" t="s">
        <v>1582</v>
      </c>
      <c r="G437" s="54" t="s">
        <v>1583</v>
      </c>
      <c r="H437" s="53" t="s">
        <v>0</v>
      </c>
      <c r="I437" s="51"/>
      <c r="J437" s="49" t="s">
        <v>3</v>
      </c>
      <c r="K437" s="48">
        <v>2</v>
      </c>
      <c r="L437" s="45">
        <f t="shared" si="43"/>
        <v>2</v>
      </c>
      <c r="M437" s="103" t="s">
        <v>34</v>
      </c>
      <c r="N437" s="41">
        <v>20</v>
      </c>
      <c r="O437" s="38">
        <f t="shared" si="44"/>
        <v>40</v>
      </c>
      <c r="P437" s="35">
        <f>ROUND(AA437*(1-$Q$12),2)</f>
        <v>1755</v>
      </c>
      <c r="Q437" s="34">
        <f>ROUND(P437*1.2,2)</f>
        <v>2106</v>
      </c>
      <c r="Y437" s="214"/>
      <c r="Z437" s="214"/>
      <c r="AA437" s="33">
        <v>1755</v>
      </c>
    </row>
    <row r="438" spans="1:27" ht="15" customHeight="1" x14ac:dyDescent="0.25">
      <c r="A438" s="59" t="s">
        <v>302</v>
      </c>
      <c r="B438" s="58" t="s">
        <v>1184</v>
      </c>
      <c r="C438" s="60">
        <v>1000</v>
      </c>
      <c r="D438" s="60">
        <v>90</v>
      </c>
      <c r="E438" s="57">
        <v>245</v>
      </c>
      <c r="F438" s="55" t="s">
        <v>1584</v>
      </c>
      <c r="G438" s="54" t="s">
        <v>1585</v>
      </c>
      <c r="H438" s="53" t="s">
        <v>0</v>
      </c>
      <c r="I438" s="51"/>
      <c r="J438" s="49" t="s">
        <v>3</v>
      </c>
      <c r="K438" s="48">
        <v>2</v>
      </c>
      <c r="L438" s="45">
        <f t="shared" si="43"/>
        <v>2</v>
      </c>
      <c r="M438" s="298" t="s">
        <v>34</v>
      </c>
      <c r="N438" s="41">
        <v>20</v>
      </c>
      <c r="O438" s="38">
        <f t="shared" si="44"/>
        <v>40</v>
      </c>
      <c r="P438" s="299" t="s">
        <v>71</v>
      </c>
      <c r="Q438" s="34"/>
      <c r="Y438" s="214"/>
      <c r="Z438" s="214"/>
      <c r="AA438" s="33">
        <v>1897</v>
      </c>
    </row>
    <row r="439" spans="1:27" ht="15" customHeight="1" x14ac:dyDescent="0.25">
      <c r="A439" s="59" t="s">
        <v>302</v>
      </c>
      <c r="B439" s="58" t="s">
        <v>1184</v>
      </c>
      <c r="C439" s="60">
        <v>1000</v>
      </c>
      <c r="D439" s="57">
        <v>100</v>
      </c>
      <c r="E439" s="57">
        <v>35</v>
      </c>
      <c r="F439" s="55" t="s">
        <v>1586</v>
      </c>
      <c r="G439" s="54" t="s">
        <v>1587</v>
      </c>
      <c r="H439" s="53" t="s">
        <v>0</v>
      </c>
      <c r="I439" s="51"/>
      <c r="J439" s="49" t="s">
        <v>3</v>
      </c>
      <c r="K439" s="48">
        <v>4</v>
      </c>
      <c r="L439" s="45">
        <f t="shared" si="43"/>
        <v>4</v>
      </c>
      <c r="M439" s="103" t="s">
        <v>34</v>
      </c>
      <c r="N439" s="41">
        <v>10</v>
      </c>
      <c r="O439" s="38">
        <f t="shared" si="44"/>
        <v>40</v>
      </c>
      <c r="P439" s="35">
        <f t="shared" ref="P439:P444" si="49">ROUND(AA439*(1-$Q$12),2)</f>
        <v>936.5</v>
      </c>
      <c r="Q439" s="34">
        <f t="shared" ref="Q439:Q444" si="50">ROUND(P439*1.2,2)</f>
        <v>1123.8</v>
      </c>
      <c r="Y439" s="214"/>
      <c r="Z439" s="214"/>
      <c r="AA439" s="33">
        <v>936.5</v>
      </c>
    </row>
    <row r="440" spans="1:27" ht="15" customHeight="1" x14ac:dyDescent="0.25">
      <c r="A440" s="59" t="s">
        <v>302</v>
      </c>
      <c r="B440" s="58" t="s">
        <v>1184</v>
      </c>
      <c r="C440" s="60">
        <v>1000</v>
      </c>
      <c r="D440" s="60">
        <v>100</v>
      </c>
      <c r="E440" s="57">
        <v>42</v>
      </c>
      <c r="F440" s="55" t="s">
        <v>1588</v>
      </c>
      <c r="G440" s="54" t="s">
        <v>1589</v>
      </c>
      <c r="H440" s="53" t="s">
        <v>0</v>
      </c>
      <c r="I440" s="51"/>
      <c r="J440" s="49" t="s">
        <v>3</v>
      </c>
      <c r="K440" s="48">
        <v>3</v>
      </c>
      <c r="L440" s="45">
        <f t="shared" si="43"/>
        <v>3</v>
      </c>
      <c r="M440" s="103" t="s">
        <v>34</v>
      </c>
      <c r="N440" s="41">
        <v>14</v>
      </c>
      <c r="O440" s="38">
        <f t="shared" si="44"/>
        <v>42</v>
      </c>
      <c r="P440" s="35">
        <f t="shared" si="49"/>
        <v>1012</v>
      </c>
      <c r="Q440" s="34">
        <f t="shared" si="50"/>
        <v>1214.4000000000001</v>
      </c>
      <c r="Y440" s="214"/>
      <c r="Z440" s="214"/>
      <c r="AA440" s="33">
        <v>1012</v>
      </c>
    </row>
    <row r="441" spans="1:27" ht="15" customHeight="1" x14ac:dyDescent="0.25">
      <c r="A441" s="59" t="s">
        <v>302</v>
      </c>
      <c r="B441" s="58" t="s">
        <v>1184</v>
      </c>
      <c r="C441" s="60">
        <v>1000</v>
      </c>
      <c r="D441" s="60">
        <v>100</v>
      </c>
      <c r="E441" s="57">
        <v>45</v>
      </c>
      <c r="F441" s="55" t="s">
        <v>1590</v>
      </c>
      <c r="G441" s="54" t="s">
        <v>1591</v>
      </c>
      <c r="H441" s="53" t="s">
        <v>0</v>
      </c>
      <c r="I441" s="51"/>
      <c r="J441" s="49" t="s">
        <v>3</v>
      </c>
      <c r="K441" s="48">
        <v>3</v>
      </c>
      <c r="L441" s="45">
        <f t="shared" si="43"/>
        <v>3</v>
      </c>
      <c r="M441" s="103" t="s">
        <v>34</v>
      </c>
      <c r="N441" s="41">
        <v>14</v>
      </c>
      <c r="O441" s="38">
        <f t="shared" si="44"/>
        <v>42</v>
      </c>
      <c r="P441" s="35">
        <f t="shared" si="49"/>
        <v>1050.5</v>
      </c>
      <c r="Q441" s="34">
        <f t="shared" si="50"/>
        <v>1260.5999999999999</v>
      </c>
      <c r="Y441" s="214"/>
      <c r="Z441" s="214"/>
      <c r="AA441" s="33">
        <v>1050.5</v>
      </c>
    </row>
    <row r="442" spans="1:27" ht="15" customHeight="1" x14ac:dyDescent="0.25">
      <c r="A442" s="59" t="s">
        <v>302</v>
      </c>
      <c r="B442" s="58" t="s">
        <v>1184</v>
      </c>
      <c r="C442" s="60">
        <v>1000</v>
      </c>
      <c r="D442" s="60">
        <v>100</v>
      </c>
      <c r="E442" s="57">
        <v>48</v>
      </c>
      <c r="F442" s="55" t="s">
        <v>1592</v>
      </c>
      <c r="G442" s="54" t="s">
        <v>1593</v>
      </c>
      <c r="H442" s="53" t="s">
        <v>0</v>
      </c>
      <c r="I442" s="51"/>
      <c r="J442" s="49" t="s">
        <v>3</v>
      </c>
      <c r="K442" s="48">
        <v>3</v>
      </c>
      <c r="L442" s="45">
        <f t="shared" si="43"/>
        <v>3</v>
      </c>
      <c r="M442" s="103" t="s">
        <v>34</v>
      </c>
      <c r="N442" s="41">
        <v>14</v>
      </c>
      <c r="O442" s="38">
        <f t="shared" si="44"/>
        <v>42</v>
      </c>
      <c r="P442" s="35">
        <f t="shared" si="49"/>
        <v>1090</v>
      </c>
      <c r="Q442" s="34">
        <f t="shared" si="50"/>
        <v>1308</v>
      </c>
      <c r="Y442" s="214"/>
      <c r="Z442" s="214"/>
      <c r="AA442" s="33">
        <v>1090</v>
      </c>
    </row>
    <row r="443" spans="1:27" ht="15" customHeight="1" x14ac:dyDescent="0.25">
      <c r="A443" s="59" t="s">
        <v>302</v>
      </c>
      <c r="B443" s="58" t="s">
        <v>1184</v>
      </c>
      <c r="C443" s="60">
        <v>1000</v>
      </c>
      <c r="D443" s="60">
        <v>100</v>
      </c>
      <c r="E443" s="57">
        <v>57</v>
      </c>
      <c r="F443" s="55" t="s">
        <v>1594</v>
      </c>
      <c r="G443" s="54" t="s">
        <v>1595</v>
      </c>
      <c r="H443" s="53" t="s">
        <v>0</v>
      </c>
      <c r="I443" s="51"/>
      <c r="J443" s="49" t="s">
        <v>3</v>
      </c>
      <c r="K443" s="48">
        <v>3</v>
      </c>
      <c r="L443" s="45">
        <f t="shared" si="43"/>
        <v>3</v>
      </c>
      <c r="M443" s="103" t="s">
        <v>34</v>
      </c>
      <c r="N443" s="41">
        <v>14</v>
      </c>
      <c r="O443" s="38">
        <f t="shared" si="44"/>
        <v>42</v>
      </c>
      <c r="P443" s="35">
        <f t="shared" si="49"/>
        <v>1156</v>
      </c>
      <c r="Q443" s="34">
        <f t="shared" si="50"/>
        <v>1387.2</v>
      </c>
      <c r="Y443" s="214"/>
      <c r="Z443" s="214"/>
      <c r="AA443" s="33">
        <v>1156</v>
      </c>
    </row>
    <row r="444" spans="1:27" ht="15" customHeight="1" x14ac:dyDescent="0.25">
      <c r="A444" s="59" t="s">
        <v>302</v>
      </c>
      <c r="B444" s="58" t="s">
        <v>1184</v>
      </c>
      <c r="C444" s="60">
        <v>1000</v>
      </c>
      <c r="D444" s="60">
        <v>100</v>
      </c>
      <c r="E444" s="57">
        <v>60</v>
      </c>
      <c r="F444" s="55" t="s">
        <v>1596</v>
      </c>
      <c r="G444" s="54" t="s">
        <v>1597</v>
      </c>
      <c r="H444" s="53" t="s">
        <v>0</v>
      </c>
      <c r="I444" s="51"/>
      <c r="J444" s="49" t="s">
        <v>3</v>
      </c>
      <c r="K444" s="48">
        <v>3</v>
      </c>
      <c r="L444" s="45">
        <f t="shared" si="43"/>
        <v>3</v>
      </c>
      <c r="M444" s="103" t="s">
        <v>34</v>
      </c>
      <c r="N444" s="41">
        <v>14</v>
      </c>
      <c r="O444" s="38">
        <f t="shared" si="44"/>
        <v>42</v>
      </c>
      <c r="P444" s="35">
        <f t="shared" si="49"/>
        <v>1171.5</v>
      </c>
      <c r="Q444" s="34">
        <f t="shared" si="50"/>
        <v>1405.8</v>
      </c>
      <c r="Y444" s="214"/>
      <c r="Z444" s="214"/>
      <c r="AA444" s="33">
        <v>1171.5</v>
      </c>
    </row>
    <row r="445" spans="1:27" ht="15" customHeight="1" x14ac:dyDescent="0.25">
      <c r="A445" s="59" t="s">
        <v>302</v>
      </c>
      <c r="B445" s="58" t="s">
        <v>1184</v>
      </c>
      <c r="C445" s="60">
        <v>1000</v>
      </c>
      <c r="D445" s="60">
        <v>100</v>
      </c>
      <c r="E445" s="57">
        <v>70</v>
      </c>
      <c r="F445" s="55" t="s">
        <v>1598</v>
      </c>
      <c r="G445" s="54" t="s">
        <v>1599</v>
      </c>
      <c r="H445" s="53" t="s">
        <v>0</v>
      </c>
      <c r="I445" s="51"/>
      <c r="J445" s="49" t="s">
        <v>3</v>
      </c>
      <c r="K445" s="48">
        <v>3</v>
      </c>
      <c r="L445" s="45">
        <f t="shared" si="43"/>
        <v>3</v>
      </c>
      <c r="M445" s="298" t="s">
        <v>34</v>
      </c>
      <c r="N445" s="41">
        <v>14</v>
      </c>
      <c r="O445" s="38">
        <f t="shared" si="44"/>
        <v>42</v>
      </c>
      <c r="P445" s="299" t="s">
        <v>71</v>
      </c>
      <c r="Q445" s="34"/>
      <c r="Y445" s="214"/>
      <c r="Z445" s="214"/>
      <c r="AA445" s="33">
        <v>1214</v>
      </c>
    </row>
    <row r="446" spans="1:27" ht="15" customHeight="1" x14ac:dyDescent="0.25">
      <c r="A446" s="59" t="s">
        <v>302</v>
      </c>
      <c r="B446" s="58" t="s">
        <v>1184</v>
      </c>
      <c r="C446" s="60">
        <v>1000</v>
      </c>
      <c r="D446" s="60">
        <v>100</v>
      </c>
      <c r="E446" s="57">
        <v>76</v>
      </c>
      <c r="F446" s="55" t="s">
        <v>1600</v>
      </c>
      <c r="G446" s="54" t="s">
        <v>1601</v>
      </c>
      <c r="H446" s="53" t="s">
        <v>0</v>
      </c>
      <c r="I446" s="51"/>
      <c r="J446" s="49" t="s">
        <v>3</v>
      </c>
      <c r="K446" s="48">
        <v>3</v>
      </c>
      <c r="L446" s="45">
        <f t="shared" si="43"/>
        <v>3</v>
      </c>
      <c r="M446" s="298" t="s">
        <v>34</v>
      </c>
      <c r="N446" s="41">
        <v>14</v>
      </c>
      <c r="O446" s="38">
        <f t="shared" si="44"/>
        <v>42</v>
      </c>
      <c r="P446" s="299" t="s">
        <v>71</v>
      </c>
      <c r="Q446" s="34"/>
      <c r="Y446" s="214"/>
      <c r="Z446" s="214"/>
      <c r="AA446" s="33">
        <v>1238</v>
      </c>
    </row>
    <row r="447" spans="1:27" ht="15" customHeight="1" x14ac:dyDescent="0.25">
      <c r="A447" s="59" t="s">
        <v>302</v>
      </c>
      <c r="B447" s="58" t="s">
        <v>1184</v>
      </c>
      <c r="C447" s="60">
        <v>1000</v>
      </c>
      <c r="D447" s="60">
        <v>100</v>
      </c>
      <c r="E447" s="57">
        <v>83</v>
      </c>
      <c r="F447" s="55" t="s">
        <v>1602</v>
      </c>
      <c r="G447" s="54" t="s">
        <v>1603</v>
      </c>
      <c r="H447" s="53" t="s">
        <v>0</v>
      </c>
      <c r="I447" s="51"/>
      <c r="J447" s="49" t="s">
        <v>3</v>
      </c>
      <c r="K447" s="48">
        <v>3</v>
      </c>
      <c r="L447" s="45">
        <f t="shared" si="43"/>
        <v>3</v>
      </c>
      <c r="M447" s="298" t="s">
        <v>34</v>
      </c>
      <c r="N447" s="41">
        <v>14</v>
      </c>
      <c r="O447" s="38">
        <f t="shared" si="44"/>
        <v>42</v>
      </c>
      <c r="P447" s="299" t="s">
        <v>71</v>
      </c>
      <c r="Q447" s="34"/>
      <c r="Y447" s="214"/>
      <c r="Z447" s="214"/>
      <c r="AA447" s="33">
        <v>1248.5</v>
      </c>
    </row>
    <row r="448" spans="1:27" ht="15" customHeight="1" x14ac:dyDescent="0.25">
      <c r="A448" s="59" t="s">
        <v>302</v>
      </c>
      <c r="B448" s="58" t="s">
        <v>1184</v>
      </c>
      <c r="C448" s="60">
        <v>1000</v>
      </c>
      <c r="D448" s="60">
        <v>100</v>
      </c>
      <c r="E448" s="57">
        <v>89</v>
      </c>
      <c r="F448" s="55" t="s">
        <v>1604</v>
      </c>
      <c r="G448" s="54" t="s">
        <v>1605</v>
      </c>
      <c r="H448" s="53" t="s">
        <v>0</v>
      </c>
      <c r="I448" s="51"/>
      <c r="J448" s="49" t="s">
        <v>3</v>
      </c>
      <c r="K448" s="48">
        <v>3</v>
      </c>
      <c r="L448" s="45">
        <f t="shared" si="43"/>
        <v>3</v>
      </c>
      <c r="M448" s="103" t="s">
        <v>34</v>
      </c>
      <c r="N448" s="41">
        <v>14</v>
      </c>
      <c r="O448" s="38">
        <f t="shared" si="44"/>
        <v>42</v>
      </c>
      <c r="P448" s="35">
        <f>ROUND(AA448*(1-$Q$12),2)</f>
        <v>1259.5</v>
      </c>
      <c r="Q448" s="34">
        <f>ROUND(P448*1.2,2)</f>
        <v>1511.4</v>
      </c>
      <c r="Y448" s="214"/>
      <c r="Z448" s="214"/>
      <c r="AA448" s="33">
        <v>1259.5</v>
      </c>
    </row>
    <row r="449" spans="1:27" ht="15" customHeight="1" x14ac:dyDescent="0.25">
      <c r="A449" s="59" t="s">
        <v>302</v>
      </c>
      <c r="B449" s="58" t="s">
        <v>1184</v>
      </c>
      <c r="C449" s="60">
        <v>1000</v>
      </c>
      <c r="D449" s="60">
        <v>100</v>
      </c>
      <c r="E449" s="57">
        <v>102</v>
      </c>
      <c r="F449" s="55" t="s">
        <v>1606</v>
      </c>
      <c r="G449" s="54" t="s">
        <v>1607</v>
      </c>
      <c r="H449" s="53" t="s">
        <v>0</v>
      </c>
      <c r="I449" s="51"/>
      <c r="J449" s="49" t="s">
        <v>3</v>
      </c>
      <c r="K449" s="48">
        <v>3</v>
      </c>
      <c r="L449" s="45">
        <f t="shared" ref="L449:L504" si="51">K449</f>
        <v>3</v>
      </c>
      <c r="M449" s="103" t="s">
        <v>34</v>
      </c>
      <c r="N449" s="41">
        <v>14</v>
      </c>
      <c r="O449" s="38">
        <f t="shared" ref="O449:O504" si="52">N449*L449</f>
        <v>42</v>
      </c>
      <c r="P449" s="35">
        <f>ROUND(AA449*(1-$Q$12),2)</f>
        <v>1292</v>
      </c>
      <c r="Q449" s="34">
        <f>ROUND(P449*1.2,2)</f>
        <v>1550.4</v>
      </c>
      <c r="Y449" s="214"/>
      <c r="Z449" s="214"/>
      <c r="AA449" s="33">
        <v>1292</v>
      </c>
    </row>
    <row r="450" spans="1:27" ht="15" customHeight="1" x14ac:dyDescent="0.25">
      <c r="A450" s="59" t="s">
        <v>302</v>
      </c>
      <c r="B450" s="58" t="s">
        <v>1184</v>
      </c>
      <c r="C450" s="60">
        <v>1000</v>
      </c>
      <c r="D450" s="60">
        <v>100</v>
      </c>
      <c r="E450" s="57">
        <v>108</v>
      </c>
      <c r="F450" s="55" t="s">
        <v>1608</v>
      </c>
      <c r="G450" s="54" t="s">
        <v>1609</v>
      </c>
      <c r="H450" s="53" t="s">
        <v>0</v>
      </c>
      <c r="I450" s="51"/>
      <c r="J450" s="49" t="s">
        <v>3</v>
      </c>
      <c r="K450" s="48">
        <v>2</v>
      </c>
      <c r="L450" s="45">
        <f t="shared" si="51"/>
        <v>2</v>
      </c>
      <c r="M450" s="103" t="s">
        <v>34</v>
      </c>
      <c r="N450" s="41">
        <v>20</v>
      </c>
      <c r="O450" s="38">
        <f t="shared" si="52"/>
        <v>40</v>
      </c>
      <c r="P450" s="35">
        <f>ROUND(AA450*(1-$Q$12),2)</f>
        <v>1318</v>
      </c>
      <c r="Q450" s="34">
        <f>ROUND(P450*1.2,2)</f>
        <v>1581.6</v>
      </c>
      <c r="Y450" s="214"/>
      <c r="Z450" s="214"/>
      <c r="AA450" s="33">
        <v>1318</v>
      </c>
    </row>
    <row r="451" spans="1:27" ht="15" customHeight="1" x14ac:dyDescent="0.25">
      <c r="A451" s="59" t="s">
        <v>302</v>
      </c>
      <c r="B451" s="58" t="s">
        <v>1184</v>
      </c>
      <c r="C451" s="60">
        <v>1000</v>
      </c>
      <c r="D451" s="60">
        <v>100</v>
      </c>
      <c r="E451" s="57">
        <v>114</v>
      </c>
      <c r="F451" s="55" t="s">
        <v>1610</v>
      </c>
      <c r="G451" s="54" t="s">
        <v>1611</v>
      </c>
      <c r="H451" s="53" t="s">
        <v>0</v>
      </c>
      <c r="I451" s="51"/>
      <c r="J451" s="49" t="s">
        <v>3</v>
      </c>
      <c r="K451" s="48">
        <v>2</v>
      </c>
      <c r="L451" s="45">
        <f t="shared" si="51"/>
        <v>2</v>
      </c>
      <c r="M451" s="103" t="s">
        <v>34</v>
      </c>
      <c r="N451" s="41">
        <v>20</v>
      </c>
      <c r="O451" s="38">
        <f t="shared" si="52"/>
        <v>40</v>
      </c>
      <c r="P451" s="35">
        <f>ROUND(AA451*(1-$Q$12),2)</f>
        <v>1373</v>
      </c>
      <c r="Q451" s="34">
        <f>ROUND(P451*1.2,2)</f>
        <v>1647.6</v>
      </c>
      <c r="Y451" s="214"/>
      <c r="Z451" s="214"/>
      <c r="AA451" s="33">
        <v>1373</v>
      </c>
    </row>
    <row r="452" spans="1:27" ht="15" customHeight="1" x14ac:dyDescent="0.25">
      <c r="A452" s="59" t="s">
        <v>302</v>
      </c>
      <c r="B452" s="58" t="s">
        <v>1184</v>
      </c>
      <c r="C452" s="60">
        <v>1000</v>
      </c>
      <c r="D452" s="60">
        <v>100</v>
      </c>
      <c r="E452" s="57">
        <v>133</v>
      </c>
      <c r="F452" s="55" t="s">
        <v>1612</v>
      </c>
      <c r="G452" s="54" t="s">
        <v>1613</v>
      </c>
      <c r="H452" s="53" t="s">
        <v>0</v>
      </c>
      <c r="I452" s="51"/>
      <c r="J452" s="49" t="s">
        <v>3</v>
      </c>
      <c r="K452" s="48">
        <v>2</v>
      </c>
      <c r="L452" s="45">
        <f t="shared" si="51"/>
        <v>2</v>
      </c>
      <c r="M452" s="103" t="s">
        <v>34</v>
      </c>
      <c r="N452" s="41">
        <v>20</v>
      </c>
      <c r="O452" s="38">
        <f t="shared" si="52"/>
        <v>40</v>
      </c>
      <c r="P452" s="35">
        <f>ROUND(AA452*(1-$Q$12),2)</f>
        <v>1447</v>
      </c>
      <c r="Q452" s="34">
        <f>ROUND(P452*1.2,2)</f>
        <v>1736.4</v>
      </c>
      <c r="Y452" s="214"/>
      <c r="Z452" s="214"/>
      <c r="AA452" s="33">
        <v>1447</v>
      </c>
    </row>
    <row r="453" spans="1:27" ht="15" customHeight="1" x14ac:dyDescent="0.25">
      <c r="A453" s="59" t="s">
        <v>302</v>
      </c>
      <c r="B453" s="58" t="s">
        <v>1184</v>
      </c>
      <c r="C453" s="60">
        <v>1000</v>
      </c>
      <c r="D453" s="60">
        <v>100</v>
      </c>
      <c r="E453" s="57">
        <v>140</v>
      </c>
      <c r="F453" s="55" t="s">
        <v>1614</v>
      </c>
      <c r="G453" s="54" t="s">
        <v>1615</v>
      </c>
      <c r="H453" s="53" t="s">
        <v>0</v>
      </c>
      <c r="I453" s="51"/>
      <c r="J453" s="49" t="s">
        <v>3</v>
      </c>
      <c r="K453" s="48">
        <v>2</v>
      </c>
      <c r="L453" s="45">
        <f t="shared" si="51"/>
        <v>2</v>
      </c>
      <c r="M453" s="298" t="s">
        <v>34</v>
      </c>
      <c r="N453" s="41">
        <v>20</v>
      </c>
      <c r="O453" s="38">
        <f t="shared" si="52"/>
        <v>40</v>
      </c>
      <c r="P453" s="299" t="s">
        <v>71</v>
      </c>
      <c r="Q453" s="34"/>
      <c r="Y453" s="214"/>
      <c r="Z453" s="214"/>
      <c r="AA453" s="33">
        <v>1479</v>
      </c>
    </row>
    <row r="454" spans="1:27" ht="15" customHeight="1" x14ac:dyDescent="0.25">
      <c r="A454" s="59" t="s">
        <v>302</v>
      </c>
      <c r="B454" s="58" t="s">
        <v>1184</v>
      </c>
      <c r="C454" s="60">
        <v>1000</v>
      </c>
      <c r="D454" s="60">
        <v>100</v>
      </c>
      <c r="E454" s="57">
        <v>159</v>
      </c>
      <c r="F454" s="55" t="s">
        <v>1616</v>
      </c>
      <c r="G454" s="54" t="s">
        <v>1617</v>
      </c>
      <c r="H454" s="53" t="s">
        <v>0</v>
      </c>
      <c r="I454" s="51"/>
      <c r="J454" s="49" t="s">
        <v>3</v>
      </c>
      <c r="K454" s="48">
        <v>2</v>
      </c>
      <c r="L454" s="45">
        <f t="shared" si="51"/>
        <v>2</v>
      </c>
      <c r="M454" s="103" t="s">
        <v>34</v>
      </c>
      <c r="N454" s="41">
        <v>20</v>
      </c>
      <c r="O454" s="38">
        <f t="shared" si="52"/>
        <v>40</v>
      </c>
      <c r="P454" s="35">
        <f>ROUND(AA454*(1-$Q$12),2)</f>
        <v>1568</v>
      </c>
      <c r="Q454" s="34">
        <f>ROUND(P454*1.2,2)</f>
        <v>1881.6</v>
      </c>
      <c r="Y454" s="214"/>
      <c r="Z454" s="214"/>
      <c r="AA454" s="33">
        <v>1568</v>
      </c>
    </row>
    <row r="455" spans="1:27" ht="15" customHeight="1" x14ac:dyDescent="0.25">
      <c r="A455" s="59" t="s">
        <v>302</v>
      </c>
      <c r="B455" s="58" t="s">
        <v>1184</v>
      </c>
      <c r="C455" s="60">
        <v>1000</v>
      </c>
      <c r="D455" s="60">
        <v>100</v>
      </c>
      <c r="E455" s="57">
        <v>169</v>
      </c>
      <c r="F455" s="55" t="s">
        <v>1618</v>
      </c>
      <c r="G455" s="54" t="s">
        <v>1619</v>
      </c>
      <c r="H455" s="53" t="s">
        <v>0</v>
      </c>
      <c r="I455" s="51"/>
      <c r="J455" s="49" t="s">
        <v>3</v>
      </c>
      <c r="K455" s="48">
        <v>2</v>
      </c>
      <c r="L455" s="45">
        <f t="shared" si="51"/>
        <v>2</v>
      </c>
      <c r="M455" s="298" t="s">
        <v>34</v>
      </c>
      <c r="N455" s="41">
        <v>20</v>
      </c>
      <c r="O455" s="38">
        <f t="shared" si="52"/>
        <v>40</v>
      </c>
      <c r="P455" s="299" t="s">
        <v>71</v>
      </c>
      <c r="Q455" s="34"/>
      <c r="Y455" s="214"/>
      <c r="Z455" s="214"/>
      <c r="AA455" s="33">
        <v>1618</v>
      </c>
    </row>
    <row r="456" spans="1:27" ht="15" customHeight="1" x14ac:dyDescent="0.25">
      <c r="A456" s="59" t="s">
        <v>302</v>
      </c>
      <c r="B456" s="58" t="s">
        <v>1184</v>
      </c>
      <c r="C456" s="60">
        <v>1000</v>
      </c>
      <c r="D456" s="60">
        <v>100</v>
      </c>
      <c r="E456" s="57">
        <v>194</v>
      </c>
      <c r="F456" s="55" t="s">
        <v>1620</v>
      </c>
      <c r="G456" s="54" t="s">
        <v>1621</v>
      </c>
      <c r="H456" s="53" t="s">
        <v>0</v>
      </c>
      <c r="I456" s="51"/>
      <c r="J456" s="49" t="s">
        <v>3</v>
      </c>
      <c r="K456" s="48">
        <v>2</v>
      </c>
      <c r="L456" s="45">
        <f t="shared" si="51"/>
        <v>2</v>
      </c>
      <c r="M456" s="298" t="s">
        <v>34</v>
      </c>
      <c r="N456" s="41">
        <v>20</v>
      </c>
      <c r="O456" s="38">
        <f t="shared" si="52"/>
        <v>40</v>
      </c>
      <c r="P456" s="299" t="s">
        <v>71</v>
      </c>
      <c r="Q456" s="34"/>
      <c r="Y456" s="214"/>
      <c r="Z456" s="214"/>
      <c r="AA456" s="33">
        <v>1716.5</v>
      </c>
    </row>
    <row r="457" spans="1:27" ht="15" customHeight="1" x14ac:dyDescent="0.25">
      <c r="A457" s="59" t="s">
        <v>302</v>
      </c>
      <c r="B457" s="58" t="s">
        <v>1184</v>
      </c>
      <c r="C457" s="60">
        <v>1000</v>
      </c>
      <c r="D457" s="60">
        <v>100</v>
      </c>
      <c r="E457" s="57">
        <v>205</v>
      </c>
      <c r="F457" s="297" t="s">
        <v>620</v>
      </c>
      <c r="G457" s="54" t="s">
        <v>1622</v>
      </c>
      <c r="H457" s="53" t="s">
        <v>0</v>
      </c>
      <c r="I457" s="51"/>
      <c r="J457" s="49" t="s">
        <v>3</v>
      </c>
      <c r="K457" s="48">
        <v>2</v>
      </c>
      <c r="L457" s="45">
        <f t="shared" si="51"/>
        <v>2</v>
      </c>
      <c r="M457" s="298" t="s">
        <v>34</v>
      </c>
      <c r="N457" s="41">
        <v>20</v>
      </c>
      <c r="O457" s="38">
        <f t="shared" si="52"/>
        <v>40</v>
      </c>
      <c r="P457" s="299" t="s">
        <v>71</v>
      </c>
      <c r="Q457" s="34"/>
      <c r="Y457" s="214"/>
      <c r="Z457" s="214"/>
      <c r="AA457" s="33">
        <v>1819.5</v>
      </c>
    </row>
    <row r="458" spans="1:27" ht="15" customHeight="1" x14ac:dyDescent="0.25">
      <c r="A458" s="59" t="s">
        <v>302</v>
      </c>
      <c r="B458" s="58" t="s">
        <v>1184</v>
      </c>
      <c r="C458" s="60">
        <v>1000</v>
      </c>
      <c r="D458" s="60">
        <v>100</v>
      </c>
      <c r="E458" s="57">
        <v>219</v>
      </c>
      <c r="F458" s="55" t="s">
        <v>1623</v>
      </c>
      <c r="G458" s="54" t="s">
        <v>1624</v>
      </c>
      <c r="H458" s="53" t="s">
        <v>0</v>
      </c>
      <c r="I458" s="51"/>
      <c r="J458" s="49" t="s">
        <v>3</v>
      </c>
      <c r="K458" s="48">
        <v>2</v>
      </c>
      <c r="L458" s="45">
        <f t="shared" si="51"/>
        <v>2</v>
      </c>
      <c r="M458" s="298" t="s">
        <v>34</v>
      </c>
      <c r="N458" s="41">
        <v>20</v>
      </c>
      <c r="O458" s="38">
        <f t="shared" si="52"/>
        <v>40</v>
      </c>
      <c r="P458" s="299" t="s">
        <v>71</v>
      </c>
      <c r="Q458" s="34"/>
      <c r="Y458" s="214"/>
      <c r="Z458" s="214"/>
      <c r="AA458" s="33">
        <v>1923.5</v>
      </c>
    </row>
    <row r="459" spans="1:27" ht="15" customHeight="1" x14ac:dyDescent="0.25">
      <c r="A459" s="59" t="s">
        <v>302</v>
      </c>
      <c r="B459" s="56" t="s">
        <v>1625</v>
      </c>
      <c r="C459" s="57">
        <v>1000</v>
      </c>
      <c r="D459" s="57">
        <v>25</v>
      </c>
      <c r="E459" s="57">
        <v>28</v>
      </c>
      <c r="F459" s="55" t="s">
        <v>1626</v>
      </c>
      <c r="G459" s="54" t="s">
        <v>1627</v>
      </c>
      <c r="H459" s="53" t="s">
        <v>0</v>
      </c>
      <c r="I459" s="51" t="s">
        <v>3</v>
      </c>
      <c r="J459" s="49"/>
      <c r="K459" s="48">
        <v>12</v>
      </c>
      <c r="L459" s="45">
        <f t="shared" si="51"/>
        <v>12</v>
      </c>
      <c r="M459" s="103" t="s">
        <v>34</v>
      </c>
      <c r="N459" s="41">
        <v>4</v>
      </c>
      <c r="O459" s="38">
        <f t="shared" si="52"/>
        <v>48</v>
      </c>
      <c r="P459" s="35">
        <f t="shared" ref="P459:P465" si="53">ROUND(AA459*(1-$Q$12),2)</f>
        <v>177.5</v>
      </c>
      <c r="Q459" s="34">
        <f t="shared" ref="Q459:Q465" si="54">ROUND(P459*1.2,2)</f>
        <v>213</v>
      </c>
      <c r="Y459" s="214"/>
      <c r="Z459" s="214"/>
      <c r="AA459" s="33">
        <v>177.5</v>
      </c>
    </row>
    <row r="460" spans="1:27" ht="15" customHeight="1" x14ac:dyDescent="0.25">
      <c r="A460" s="59" t="s">
        <v>302</v>
      </c>
      <c r="B460" s="58" t="s">
        <v>1625</v>
      </c>
      <c r="C460" s="60">
        <v>1000</v>
      </c>
      <c r="D460" s="60">
        <v>25</v>
      </c>
      <c r="E460" s="57">
        <v>32</v>
      </c>
      <c r="F460" s="55" t="s">
        <v>1628</v>
      </c>
      <c r="G460" s="54" t="s">
        <v>1629</v>
      </c>
      <c r="H460" s="53" t="s">
        <v>0</v>
      </c>
      <c r="I460" s="51" t="s">
        <v>3</v>
      </c>
      <c r="J460" s="49"/>
      <c r="K460" s="48">
        <v>12</v>
      </c>
      <c r="L460" s="45">
        <f t="shared" si="51"/>
        <v>12</v>
      </c>
      <c r="M460" s="103" t="s">
        <v>34</v>
      </c>
      <c r="N460" s="41">
        <v>4</v>
      </c>
      <c r="O460" s="38">
        <f t="shared" si="52"/>
        <v>48</v>
      </c>
      <c r="P460" s="35">
        <f t="shared" si="53"/>
        <v>196.5</v>
      </c>
      <c r="Q460" s="34">
        <f t="shared" si="54"/>
        <v>235.8</v>
      </c>
      <c r="Y460" s="214"/>
      <c r="Z460" s="214"/>
      <c r="AA460" s="33">
        <v>196.5</v>
      </c>
    </row>
    <row r="461" spans="1:27" ht="15" customHeight="1" x14ac:dyDescent="0.25">
      <c r="A461" s="59" t="s">
        <v>302</v>
      </c>
      <c r="B461" s="58" t="s">
        <v>1625</v>
      </c>
      <c r="C461" s="60">
        <v>1000</v>
      </c>
      <c r="D461" s="60">
        <v>25</v>
      </c>
      <c r="E461" s="57">
        <v>35</v>
      </c>
      <c r="F461" s="321" t="s">
        <v>1630</v>
      </c>
      <c r="G461" s="322" t="s">
        <v>1631</v>
      </c>
      <c r="H461" s="53" t="s">
        <v>0</v>
      </c>
      <c r="I461" s="51" t="s">
        <v>3</v>
      </c>
      <c r="J461" s="49" t="s">
        <v>3</v>
      </c>
      <c r="K461" s="48">
        <v>12</v>
      </c>
      <c r="L461" s="45">
        <f t="shared" si="51"/>
        <v>12</v>
      </c>
      <c r="M461" s="103" t="s">
        <v>34</v>
      </c>
      <c r="N461" s="41">
        <v>4</v>
      </c>
      <c r="O461" s="38">
        <f t="shared" si="52"/>
        <v>48</v>
      </c>
      <c r="P461" s="35">
        <f t="shared" si="53"/>
        <v>202.5</v>
      </c>
      <c r="Q461" s="34">
        <f t="shared" si="54"/>
        <v>243</v>
      </c>
      <c r="Y461" s="214"/>
      <c r="Z461" s="214"/>
      <c r="AA461" s="33">
        <v>202.5</v>
      </c>
    </row>
    <row r="462" spans="1:27" ht="15" customHeight="1" x14ac:dyDescent="0.25">
      <c r="A462" s="59" t="s">
        <v>302</v>
      </c>
      <c r="B462" s="58" t="s">
        <v>1625</v>
      </c>
      <c r="C462" s="60">
        <v>1000</v>
      </c>
      <c r="D462" s="60">
        <v>25</v>
      </c>
      <c r="E462" s="57">
        <v>38</v>
      </c>
      <c r="F462" s="55" t="s">
        <v>1632</v>
      </c>
      <c r="G462" s="54" t="s">
        <v>1633</v>
      </c>
      <c r="H462" s="53" t="s">
        <v>0</v>
      </c>
      <c r="I462" s="51" t="s">
        <v>3</v>
      </c>
      <c r="J462" s="49"/>
      <c r="K462" s="48">
        <v>10</v>
      </c>
      <c r="L462" s="45">
        <f t="shared" si="51"/>
        <v>10</v>
      </c>
      <c r="M462" s="103" t="s">
        <v>34</v>
      </c>
      <c r="N462" s="41">
        <v>4</v>
      </c>
      <c r="O462" s="38">
        <f t="shared" si="52"/>
        <v>40</v>
      </c>
      <c r="P462" s="35">
        <f t="shared" si="53"/>
        <v>208</v>
      </c>
      <c r="Q462" s="34">
        <f t="shared" si="54"/>
        <v>249.6</v>
      </c>
      <c r="Y462" s="214"/>
      <c r="Z462" s="214"/>
      <c r="AA462" s="33">
        <v>208</v>
      </c>
    </row>
    <row r="463" spans="1:27" ht="15" customHeight="1" x14ac:dyDescent="0.25">
      <c r="A463" s="59" t="s">
        <v>302</v>
      </c>
      <c r="B463" s="58" t="s">
        <v>1625</v>
      </c>
      <c r="C463" s="60">
        <v>1000</v>
      </c>
      <c r="D463" s="60">
        <v>25</v>
      </c>
      <c r="E463" s="57">
        <v>42</v>
      </c>
      <c r="F463" s="321" t="s">
        <v>1634</v>
      </c>
      <c r="G463" s="322" t="s">
        <v>1635</v>
      </c>
      <c r="H463" s="53" t="s">
        <v>0</v>
      </c>
      <c r="I463" s="51" t="s">
        <v>3</v>
      </c>
      <c r="J463" s="49" t="s">
        <v>3</v>
      </c>
      <c r="K463" s="48">
        <v>11</v>
      </c>
      <c r="L463" s="45">
        <f t="shared" si="51"/>
        <v>11</v>
      </c>
      <c r="M463" s="103" t="s">
        <v>34</v>
      </c>
      <c r="N463" s="41">
        <v>4</v>
      </c>
      <c r="O463" s="38">
        <f t="shared" si="52"/>
        <v>44</v>
      </c>
      <c r="P463" s="35">
        <f t="shared" si="53"/>
        <v>217</v>
      </c>
      <c r="Q463" s="34">
        <f t="shared" si="54"/>
        <v>260.39999999999998</v>
      </c>
      <c r="Y463" s="214"/>
      <c r="Z463" s="214"/>
      <c r="AA463" s="33">
        <v>217</v>
      </c>
    </row>
    <row r="464" spans="1:27" ht="15" customHeight="1" x14ac:dyDescent="0.25">
      <c r="A464" s="59" t="s">
        <v>302</v>
      </c>
      <c r="B464" s="58" t="s">
        <v>1625</v>
      </c>
      <c r="C464" s="60">
        <v>1000</v>
      </c>
      <c r="D464" s="60">
        <v>25</v>
      </c>
      <c r="E464" s="57">
        <v>45</v>
      </c>
      <c r="F464" s="55" t="s">
        <v>1636</v>
      </c>
      <c r="G464" s="54" t="s">
        <v>1637</v>
      </c>
      <c r="H464" s="53" t="s">
        <v>0</v>
      </c>
      <c r="I464" s="51" t="s">
        <v>3</v>
      </c>
      <c r="J464" s="49"/>
      <c r="K464" s="48">
        <v>10</v>
      </c>
      <c r="L464" s="45">
        <f t="shared" si="51"/>
        <v>10</v>
      </c>
      <c r="M464" s="103" t="s">
        <v>34</v>
      </c>
      <c r="N464" s="41">
        <v>4</v>
      </c>
      <c r="O464" s="38">
        <f t="shared" si="52"/>
        <v>40</v>
      </c>
      <c r="P464" s="35">
        <f t="shared" si="53"/>
        <v>220</v>
      </c>
      <c r="Q464" s="34">
        <f t="shared" si="54"/>
        <v>264</v>
      </c>
      <c r="Y464" s="214"/>
      <c r="Z464" s="214"/>
      <c r="AA464" s="33">
        <v>220</v>
      </c>
    </row>
    <row r="465" spans="1:27" ht="15" customHeight="1" x14ac:dyDescent="0.25">
      <c r="A465" s="59" t="s">
        <v>302</v>
      </c>
      <c r="B465" s="58" t="s">
        <v>1625</v>
      </c>
      <c r="C465" s="60">
        <v>1000</v>
      </c>
      <c r="D465" s="60">
        <v>25</v>
      </c>
      <c r="E465" s="57">
        <v>48</v>
      </c>
      <c r="F465" s="55" t="s">
        <v>1638</v>
      </c>
      <c r="G465" s="54" t="s">
        <v>1639</v>
      </c>
      <c r="H465" s="53" t="s">
        <v>0</v>
      </c>
      <c r="I465" s="51" t="s">
        <v>3</v>
      </c>
      <c r="J465" s="49"/>
      <c r="K465" s="48">
        <v>10</v>
      </c>
      <c r="L465" s="45">
        <f t="shared" si="51"/>
        <v>10</v>
      </c>
      <c r="M465" s="103" t="s">
        <v>34</v>
      </c>
      <c r="N465" s="41">
        <v>4</v>
      </c>
      <c r="O465" s="38">
        <f t="shared" si="52"/>
        <v>40</v>
      </c>
      <c r="P465" s="35">
        <f t="shared" si="53"/>
        <v>223.5</v>
      </c>
      <c r="Q465" s="34">
        <f t="shared" si="54"/>
        <v>268.2</v>
      </c>
      <c r="Y465" s="214"/>
      <c r="Z465" s="214"/>
      <c r="AA465" s="33">
        <v>223.5</v>
      </c>
    </row>
    <row r="466" spans="1:27" ht="15" customHeight="1" x14ac:dyDescent="0.25">
      <c r="A466" s="59" t="s">
        <v>302</v>
      </c>
      <c r="B466" s="58" t="s">
        <v>1625</v>
      </c>
      <c r="C466" s="60">
        <v>1000</v>
      </c>
      <c r="D466" s="60">
        <v>25</v>
      </c>
      <c r="E466" s="57">
        <v>54</v>
      </c>
      <c r="F466" s="55" t="s">
        <v>1640</v>
      </c>
      <c r="G466" s="54" t="s">
        <v>1641</v>
      </c>
      <c r="H466" s="53" t="s">
        <v>0</v>
      </c>
      <c r="I466" s="51" t="s">
        <v>3</v>
      </c>
      <c r="J466" s="49"/>
      <c r="K466" s="48">
        <v>9</v>
      </c>
      <c r="L466" s="45">
        <f t="shared" si="51"/>
        <v>9</v>
      </c>
      <c r="M466" s="298" t="s">
        <v>34</v>
      </c>
      <c r="N466" s="41">
        <v>5</v>
      </c>
      <c r="O466" s="38">
        <f t="shared" si="52"/>
        <v>45</v>
      </c>
      <c r="P466" s="299" t="s">
        <v>71</v>
      </c>
      <c r="Q466" s="34"/>
      <c r="Y466" s="214"/>
      <c r="Z466" s="214"/>
      <c r="AA466" s="33">
        <v>227.5</v>
      </c>
    </row>
    <row r="467" spans="1:27" ht="15" customHeight="1" x14ac:dyDescent="0.25">
      <c r="A467" s="59" t="s">
        <v>302</v>
      </c>
      <c r="B467" s="58" t="s">
        <v>1625</v>
      </c>
      <c r="C467" s="60">
        <v>1000</v>
      </c>
      <c r="D467" s="60">
        <v>25</v>
      </c>
      <c r="E467" s="57">
        <v>57</v>
      </c>
      <c r="F467" s="55" t="s">
        <v>1642</v>
      </c>
      <c r="G467" s="54" t="s">
        <v>1643</v>
      </c>
      <c r="H467" s="53" t="s">
        <v>0</v>
      </c>
      <c r="I467" s="51" t="s">
        <v>3</v>
      </c>
      <c r="J467" s="49"/>
      <c r="K467" s="48">
        <v>9</v>
      </c>
      <c r="L467" s="45">
        <f t="shared" si="51"/>
        <v>9</v>
      </c>
      <c r="M467" s="103" t="s">
        <v>34</v>
      </c>
      <c r="N467" s="41">
        <v>5</v>
      </c>
      <c r="O467" s="38">
        <f t="shared" si="52"/>
        <v>45</v>
      </c>
      <c r="P467" s="35">
        <f>ROUND(AA467*(1-$Q$12),2)</f>
        <v>234</v>
      </c>
      <c r="Q467" s="34">
        <f>ROUND(P467*1.2,2)</f>
        <v>280.8</v>
      </c>
      <c r="Y467" s="214"/>
      <c r="Z467" s="214"/>
      <c r="AA467" s="33">
        <v>234</v>
      </c>
    </row>
    <row r="468" spans="1:27" ht="15" customHeight="1" x14ac:dyDescent="0.25">
      <c r="A468" s="59" t="s">
        <v>302</v>
      </c>
      <c r="B468" s="58" t="s">
        <v>1625</v>
      </c>
      <c r="C468" s="60">
        <v>1000</v>
      </c>
      <c r="D468" s="60">
        <v>25</v>
      </c>
      <c r="E468" s="57">
        <v>60</v>
      </c>
      <c r="F468" s="55" t="s">
        <v>1644</v>
      </c>
      <c r="G468" s="54" t="s">
        <v>1645</v>
      </c>
      <c r="H468" s="53" t="s">
        <v>0</v>
      </c>
      <c r="I468" s="51" t="s">
        <v>3</v>
      </c>
      <c r="J468" s="49"/>
      <c r="K468" s="48">
        <v>9</v>
      </c>
      <c r="L468" s="45">
        <f t="shared" si="51"/>
        <v>9</v>
      </c>
      <c r="M468" s="103" t="s">
        <v>34</v>
      </c>
      <c r="N468" s="41">
        <v>5</v>
      </c>
      <c r="O468" s="38">
        <f t="shared" si="52"/>
        <v>45</v>
      </c>
      <c r="P468" s="35">
        <f>ROUND(AA468*(1-$Q$12),2)</f>
        <v>236.5</v>
      </c>
      <c r="Q468" s="34">
        <f>ROUND(P468*1.2,2)</f>
        <v>283.8</v>
      </c>
      <c r="Y468" s="214"/>
      <c r="Z468" s="214"/>
      <c r="AA468" s="33">
        <v>236.5</v>
      </c>
    </row>
    <row r="469" spans="1:27" ht="15" customHeight="1" x14ac:dyDescent="0.25">
      <c r="A469" s="59" t="s">
        <v>302</v>
      </c>
      <c r="B469" s="58" t="s">
        <v>1625</v>
      </c>
      <c r="C469" s="60">
        <v>1000</v>
      </c>
      <c r="D469" s="60">
        <v>25</v>
      </c>
      <c r="E469" s="57">
        <v>64</v>
      </c>
      <c r="F469" s="55" t="s">
        <v>1646</v>
      </c>
      <c r="G469" s="54" t="s">
        <v>1647</v>
      </c>
      <c r="H469" s="53" t="s">
        <v>0</v>
      </c>
      <c r="I469" s="51" t="s">
        <v>3</v>
      </c>
      <c r="J469" s="49"/>
      <c r="K469" s="48">
        <v>8</v>
      </c>
      <c r="L469" s="45">
        <f t="shared" si="51"/>
        <v>8</v>
      </c>
      <c r="M469" s="298" t="s">
        <v>34</v>
      </c>
      <c r="N469" s="41">
        <v>5</v>
      </c>
      <c r="O469" s="38">
        <f t="shared" si="52"/>
        <v>40</v>
      </c>
      <c r="P469" s="299" t="s">
        <v>71</v>
      </c>
      <c r="Q469" s="34"/>
      <c r="Y469" s="214"/>
      <c r="Z469" s="214"/>
      <c r="AA469" s="33">
        <v>248</v>
      </c>
    </row>
    <row r="470" spans="1:27" ht="15" customHeight="1" x14ac:dyDescent="0.25">
      <c r="A470" s="59" t="s">
        <v>302</v>
      </c>
      <c r="B470" s="58" t="s">
        <v>1625</v>
      </c>
      <c r="C470" s="60">
        <v>1000</v>
      </c>
      <c r="D470" s="60">
        <v>25</v>
      </c>
      <c r="E470" s="57">
        <v>76</v>
      </c>
      <c r="F470" s="321" t="s">
        <v>1648</v>
      </c>
      <c r="G470" s="322" t="s">
        <v>1649</v>
      </c>
      <c r="H470" s="53" t="s">
        <v>0</v>
      </c>
      <c r="I470" s="51" t="s">
        <v>3</v>
      </c>
      <c r="J470" s="49" t="s">
        <v>3</v>
      </c>
      <c r="K470" s="48">
        <v>7</v>
      </c>
      <c r="L470" s="45">
        <f t="shared" si="51"/>
        <v>7</v>
      </c>
      <c r="M470" s="103" t="s">
        <v>34</v>
      </c>
      <c r="N470" s="41">
        <v>6</v>
      </c>
      <c r="O470" s="38">
        <f t="shared" si="52"/>
        <v>42</v>
      </c>
      <c r="P470" s="35">
        <f t="shared" ref="P470:P476" si="55">ROUND(AA470*(1-$Q$12),2)</f>
        <v>263</v>
      </c>
      <c r="Q470" s="34">
        <f t="shared" ref="Q470:Q476" si="56">ROUND(P470*1.2,2)</f>
        <v>315.60000000000002</v>
      </c>
      <c r="Y470" s="214"/>
      <c r="Z470" s="214"/>
      <c r="AA470" s="33">
        <v>263</v>
      </c>
    </row>
    <row r="471" spans="1:27" ht="15" customHeight="1" x14ac:dyDescent="0.25">
      <c r="A471" s="59" t="s">
        <v>302</v>
      </c>
      <c r="B471" s="58" t="s">
        <v>1625</v>
      </c>
      <c r="C471" s="60">
        <v>1000</v>
      </c>
      <c r="D471" s="60">
        <v>25</v>
      </c>
      <c r="E471" s="57">
        <v>89</v>
      </c>
      <c r="F471" s="321" t="s">
        <v>1650</v>
      </c>
      <c r="G471" s="322" t="s">
        <v>1651</v>
      </c>
      <c r="H471" s="53" t="s">
        <v>0</v>
      </c>
      <c r="I471" s="51" t="s">
        <v>3</v>
      </c>
      <c r="J471" s="49" t="s">
        <v>3</v>
      </c>
      <c r="K471" s="48">
        <v>6</v>
      </c>
      <c r="L471" s="45">
        <f t="shared" si="51"/>
        <v>6</v>
      </c>
      <c r="M471" s="103" t="s">
        <v>34</v>
      </c>
      <c r="N471" s="41">
        <v>7</v>
      </c>
      <c r="O471" s="38">
        <f t="shared" si="52"/>
        <v>42</v>
      </c>
      <c r="P471" s="35">
        <f t="shared" si="55"/>
        <v>292.5</v>
      </c>
      <c r="Q471" s="34">
        <f t="shared" si="56"/>
        <v>351</v>
      </c>
      <c r="Y471" s="214"/>
      <c r="Z471" s="214"/>
      <c r="AA471" s="33">
        <v>292.5</v>
      </c>
    </row>
    <row r="472" spans="1:27" ht="15" customHeight="1" x14ac:dyDescent="0.25">
      <c r="A472" s="59" t="s">
        <v>302</v>
      </c>
      <c r="B472" s="58" t="s">
        <v>1625</v>
      </c>
      <c r="C472" s="60">
        <v>1000</v>
      </c>
      <c r="D472" s="60">
        <v>25</v>
      </c>
      <c r="E472" s="57">
        <v>108</v>
      </c>
      <c r="F472" s="55" t="s">
        <v>1652</v>
      </c>
      <c r="G472" s="54" t="s">
        <v>1653</v>
      </c>
      <c r="H472" s="53" t="s">
        <v>0</v>
      </c>
      <c r="I472" s="51" t="s">
        <v>3</v>
      </c>
      <c r="J472" s="49"/>
      <c r="K472" s="48">
        <v>6</v>
      </c>
      <c r="L472" s="45">
        <f t="shared" si="51"/>
        <v>6</v>
      </c>
      <c r="M472" s="103" t="s">
        <v>34</v>
      </c>
      <c r="N472" s="41">
        <v>7</v>
      </c>
      <c r="O472" s="38">
        <f t="shared" si="52"/>
        <v>42</v>
      </c>
      <c r="P472" s="35">
        <f t="shared" si="55"/>
        <v>382.5</v>
      </c>
      <c r="Q472" s="34">
        <f t="shared" si="56"/>
        <v>459</v>
      </c>
      <c r="Y472" s="214"/>
      <c r="Z472" s="214"/>
      <c r="AA472" s="33">
        <v>382.5</v>
      </c>
    </row>
    <row r="473" spans="1:27" ht="15" customHeight="1" x14ac:dyDescent="0.25">
      <c r="A473" s="59" t="s">
        <v>302</v>
      </c>
      <c r="B473" s="58" t="s">
        <v>1625</v>
      </c>
      <c r="C473" s="60">
        <v>1000</v>
      </c>
      <c r="D473" s="60">
        <v>25</v>
      </c>
      <c r="E473" s="57">
        <v>114</v>
      </c>
      <c r="F473" s="55" t="s">
        <v>1654</v>
      </c>
      <c r="G473" s="54" t="s">
        <v>1655</v>
      </c>
      <c r="H473" s="53" t="s">
        <v>0</v>
      </c>
      <c r="I473" s="51" t="s">
        <v>3</v>
      </c>
      <c r="J473" s="49"/>
      <c r="K473" s="48">
        <v>5</v>
      </c>
      <c r="L473" s="45">
        <f t="shared" si="51"/>
        <v>5</v>
      </c>
      <c r="M473" s="103" t="s">
        <v>34</v>
      </c>
      <c r="N473" s="41">
        <v>8</v>
      </c>
      <c r="O473" s="38">
        <f t="shared" si="52"/>
        <v>40</v>
      </c>
      <c r="P473" s="35">
        <f t="shared" si="55"/>
        <v>405.5</v>
      </c>
      <c r="Q473" s="34">
        <f t="shared" si="56"/>
        <v>486.6</v>
      </c>
      <c r="Y473" s="214"/>
      <c r="Z473" s="214"/>
      <c r="AA473" s="33">
        <v>405.5</v>
      </c>
    </row>
    <row r="474" spans="1:27" ht="15" customHeight="1" x14ac:dyDescent="0.25">
      <c r="A474" s="59" t="s">
        <v>302</v>
      </c>
      <c r="B474" s="58" t="s">
        <v>1625</v>
      </c>
      <c r="C474" s="60">
        <v>1000</v>
      </c>
      <c r="D474" s="60">
        <v>25</v>
      </c>
      <c r="E474" s="57">
        <v>133</v>
      </c>
      <c r="F474" s="55" t="s">
        <v>1656</v>
      </c>
      <c r="G474" s="54" t="s">
        <v>1657</v>
      </c>
      <c r="H474" s="53" t="s">
        <v>0</v>
      </c>
      <c r="I474" s="51" t="s">
        <v>3</v>
      </c>
      <c r="J474" s="49"/>
      <c r="K474" s="48">
        <v>5</v>
      </c>
      <c r="L474" s="45">
        <f t="shared" si="51"/>
        <v>5</v>
      </c>
      <c r="M474" s="103" t="s">
        <v>34</v>
      </c>
      <c r="N474" s="41">
        <v>8</v>
      </c>
      <c r="O474" s="38">
        <f t="shared" si="52"/>
        <v>40</v>
      </c>
      <c r="P474" s="35">
        <f t="shared" si="55"/>
        <v>425</v>
      </c>
      <c r="Q474" s="34">
        <f t="shared" si="56"/>
        <v>510</v>
      </c>
      <c r="Y474" s="214"/>
      <c r="Z474" s="214"/>
      <c r="AA474" s="33">
        <v>425</v>
      </c>
    </row>
    <row r="475" spans="1:27" ht="15" customHeight="1" x14ac:dyDescent="0.25">
      <c r="A475" s="59" t="s">
        <v>302</v>
      </c>
      <c r="B475" s="58" t="s">
        <v>1625</v>
      </c>
      <c r="C475" s="60">
        <v>1000</v>
      </c>
      <c r="D475" s="60">
        <v>25</v>
      </c>
      <c r="E475" s="57">
        <v>159</v>
      </c>
      <c r="F475" s="55" t="s">
        <v>1658</v>
      </c>
      <c r="G475" s="54" t="s">
        <v>1659</v>
      </c>
      <c r="H475" s="53" t="s">
        <v>0</v>
      </c>
      <c r="I475" s="51" t="s">
        <v>3</v>
      </c>
      <c r="J475" s="49"/>
      <c r="K475" s="48">
        <v>4</v>
      </c>
      <c r="L475" s="45">
        <f t="shared" si="51"/>
        <v>4</v>
      </c>
      <c r="M475" s="103" t="s">
        <v>34</v>
      </c>
      <c r="N475" s="41">
        <v>10</v>
      </c>
      <c r="O475" s="38">
        <f t="shared" si="52"/>
        <v>40</v>
      </c>
      <c r="P475" s="35">
        <f t="shared" si="55"/>
        <v>475</v>
      </c>
      <c r="Q475" s="34">
        <f t="shared" si="56"/>
        <v>570</v>
      </c>
      <c r="Y475" s="214"/>
      <c r="Z475" s="214"/>
      <c r="AA475" s="33">
        <v>475</v>
      </c>
    </row>
    <row r="476" spans="1:27" ht="15" customHeight="1" x14ac:dyDescent="0.25">
      <c r="A476" s="59" t="s">
        <v>302</v>
      </c>
      <c r="B476" s="58" t="s">
        <v>1625</v>
      </c>
      <c r="C476" s="60">
        <v>1000</v>
      </c>
      <c r="D476" s="60">
        <v>25</v>
      </c>
      <c r="E476" s="57">
        <v>169</v>
      </c>
      <c r="F476" s="55" t="s">
        <v>1660</v>
      </c>
      <c r="G476" s="54" t="s">
        <v>1661</v>
      </c>
      <c r="H476" s="53" t="s">
        <v>0</v>
      </c>
      <c r="I476" s="51" t="s">
        <v>3</v>
      </c>
      <c r="J476" s="49"/>
      <c r="K476" s="48">
        <v>4</v>
      </c>
      <c r="L476" s="45">
        <f t="shared" si="51"/>
        <v>4</v>
      </c>
      <c r="M476" s="103" t="s">
        <v>34</v>
      </c>
      <c r="N476" s="41">
        <v>10</v>
      </c>
      <c r="O476" s="38">
        <f t="shared" si="52"/>
        <v>40</v>
      </c>
      <c r="P476" s="35">
        <f t="shared" si="55"/>
        <v>496.5</v>
      </c>
      <c r="Q476" s="34">
        <f t="shared" si="56"/>
        <v>595.79999999999995</v>
      </c>
      <c r="Y476" s="214"/>
      <c r="Z476" s="214"/>
      <c r="AA476" s="33">
        <v>496.5</v>
      </c>
    </row>
    <row r="477" spans="1:27" ht="15" customHeight="1" x14ac:dyDescent="0.25">
      <c r="A477" s="59" t="s">
        <v>302</v>
      </c>
      <c r="B477" s="58" t="s">
        <v>1625</v>
      </c>
      <c r="C477" s="60">
        <v>1000</v>
      </c>
      <c r="D477" s="60">
        <v>25</v>
      </c>
      <c r="E477" s="57">
        <v>219</v>
      </c>
      <c r="F477" s="55" t="s">
        <v>1662</v>
      </c>
      <c r="G477" s="54" t="s">
        <v>1663</v>
      </c>
      <c r="H477" s="53" t="s">
        <v>0</v>
      </c>
      <c r="I477" s="51" t="s">
        <v>3</v>
      </c>
      <c r="J477" s="49"/>
      <c r="K477" s="48">
        <v>3</v>
      </c>
      <c r="L477" s="45">
        <f t="shared" si="51"/>
        <v>3</v>
      </c>
      <c r="M477" s="298" t="s">
        <v>34</v>
      </c>
      <c r="N477" s="41">
        <v>14</v>
      </c>
      <c r="O477" s="38">
        <f t="shared" si="52"/>
        <v>42</v>
      </c>
      <c r="P477" s="299" t="s">
        <v>71</v>
      </c>
      <c r="Q477" s="34"/>
      <c r="Y477" s="214"/>
      <c r="Z477" s="214"/>
      <c r="AA477" s="33">
        <v>633</v>
      </c>
    </row>
    <row r="478" spans="1:27" ht="15" customHeight="1" x14ac:dyDescent="0.25">
      <c r="A478" s="59" t="s">
        <v>302</v>
      </c>
      <c r="B478" s="58" t="s">
        <v>1625</v>
      </c>
      <c r="C478" s="60">
        <v>1000</v>
      </c>
      <c r="D478" s="60">
        <v>25</v>
      </c>
      <c r="E478" s="57">
        <v>273</v>
      </c>
      <c r="F478" s="55" t="s">
        <v>1664</v>
      </c>
      <c r="G478" s="54" t="s">
        <v>1665</v>
      </c>
      <c r="H478" s="53" t="s">
        <v>0</v>
      </c>
      <c r="I478" s="51" t="s">
        <v>3</v>
      </c>
      <c r="J478" s="49"/>
      <c r="K478" s="48">
        <v>2</v>
      </c>
      <c r="L478" s="45">
        <f t="shared" si="51"/>
        <v>2</v>
      </c>
      <c r="M478" s="298" t="s">
        <v>34</v>
      </c>
      <c r="N478" s="41">
        <v>20</v>
      </c>
      <c r="O478" s="38">
        <f t="shared" si="52"/>
        <v>40</v>
      </c>
      <c r="P478" s="299" t="s">
        <v>71</v>
      </c>
      <c r="Q478" s="34"/>
      <c r="Y478" s="214"/>
      <c r="Z478" s="214"/>
      <c r="AA478" s="33">
        <v>846.5</v>
      </c>
    </row>
    <row r="479" spans="1:27" ht="15" customHeight="1" x14ac:dyDescent="0.25">
      <c r="A479" s="59" t="s">
        <v>302</v>
      </c>
      <c r="B479" s="58" t="s">
        <v>1625</v>
      </c>
      <c r="C479" s="60">
        <v>1000</v>
      </c>
      <c r="D479" s="57">
        <v>30</v>
      </c>
      <c r="E479" s="57">
        <v>18</v>
      </c>
      <c r="F479" s="55" t="s">
        <v>1666</v>
      </c>
      <c r="G479" s="54" t="s">
        <v>1667</v>
      </c>
      <c r="H479" s="53" t="s">
        <v>0</v>
      </c>
      <c r="I479" s="51" t="s">
        <v>3</v>
      </c>
      <c r="J479" s="49"/>
      <c r="K479" s="48">
        <v>12</v>
      </c>
      <c r="L479" s="45">
        <f t="shared" si="51"/>
        <v>12</v>
      </c>
      <c r="M479" s="103" t="s">
        <v>34</v>
      </c>
      <c r="N479" s="41">
        <v>4</v>
      </c>
      <c r="O479" s="38">
        <f t="shared" si="52"/>
        <v>48</v>
      </c>
      <c r="P479" s="35">
        <f t="shared" ref="P479:P491" si="57">ROUND(AA479*(1-$Q$12),2)</f>
        <v>162</v>
      </c>
      <c r="Q479" s="34">
        <f t="shared" ref="Q479:Q491" si="58">ROUND(P479*1.2,2)</f>
        <v>194.4</v>
      </c>
      <c r="Y479" s="214"/>
      <c r="Z479" s="214"/>
      <c r="AA479" s="33">
        <v>162</v>
      </c>
    </row>
    <row r="480" spans="1:27" ht="15" customHeight="1" x14ac:dyDescent="0.25">
      <c r="A480" s="59" t="s">
        <v>302</v>
      </c>
      <c r="B480" s="58" t="s">
        <v>1625</v>
      </c>
      <c r="C480" s="60">
        <v>1000</v>
      </c>
      <c r="D480" s="60">
        <v>30</v>
      </c>
      <c r="E480" s="57">
        <v>21</v>
      </c>
      <c r="F480" s="55" t="s">
        <v>1668</v>
      </c>
      <c r="G480" s="54" t="s">
        <v>1669</v>
      </c>
      <c r="H480" s="53" t="s">
        <v>0</v>
      </c>
      <c r="I480" s="51" t="s">
        <v>3</v>
      </c>
      <c r="J480" s="49"/>
      <c r="K480" s="48">
        <v>12</v>
      </c>
      <c r="L480" s="45">
        <f t="shared" si="51"/>
        <v>12</v>
      </c>
      <c r="M480" s="103" t="s">
        <v>34</v>
      </c>
      <c r="N480" s="41">
        <v>4</v>
      </c>
      <c r="O480" s="38">
        <f t="shared" si="52"/>
        <v>48</v>
      </c>
      <c r="P480" s="35">
        <f t="shared" si="57"/>
        <v>165</v>
      </c>
      <c r="Q480" s="34">
        <f t="shared" si="58"/>
        <v>198</v>
      </c>
      <c r="Y480" s="214"/>
      <c r="Z480" s="214"/>
      <c r="AA480" s="33">
        <v>165</v>
      </c>
    </row>
    <row r="481" spans="1:27" ht="15" customHeight="1" x14ac:dyDescent="0.25">
      <c r="A481" s="59" t="s">
        <v>302</v>
      </c>
      <c r="B481" s="58" t="s">
        <v>1625</v>
      </c>
      <c r="C481" s="60">
        <v>1000</v>
      </c>
      <c r="D481" s="60">
        <v>30</v>
      </c>
      <c r="E481" s="57">
        <v>25</v>
      </c>
      <c r="F481" s="55" t="s">
        <v>1670</v>
      </c>
      <c r="G481" s="54" t="s">
        <v>1671</v>
      </c>
      <c r="H481" s="53" t="s">
        <v>0</v>
      </c>
      <c r="I481" s="51" t="s">
        <v>3</v>
      </c>
      <c r="J481" s="49"/>
      <c r="K481" s="48">
        <v>12</v>
      </c>
      <c r="L481" s="45">
        <f t="shared" si="51"/>
        <v>12</v>
      </c>
      <c r="M481" s="103" t="s">
        <v>34</v>
      </c>
      <c r="N481" s="41">
        <v>4</v>
      </c>
      <c r="O481" s="38">
        <f t="shared" si="52"/>
        <v>48</v>
      </c>
      <c r="P481" s="35">
        <f t="shared" si="57"/>
        <v>191.5</v>
      </c>
      <c r="Q481" s="34">
        <f t="shared" si="58"/>
        <v>229.8</v>
      </c>
      <c r="Y481" s="214"/>
      <c r="Z481" s="214"/>
      <c r="AA481" s="33">
        <v>191.5</v>
      </c>
    </row>
    <row r="482" spans="1:27" ht="15" customHeight="1" x14ac:dyDescent="0.25">
      <c r="A482" s="59" t="s">
        <v>302</v>
      </c>
      <c r="B482" s="58" t="s">
        <v>1625</v>
      </c>
      <c r="C482" s="60">
        <v>1000</v>
      </c>
      <c r="D482" s="60">
        <v>30</v>
      </c>
      <c r="E482" s="57">
        <v>28</v>
      </c>
      <c r="F482" s="55" t="s">
        <v>1672</v>
      </c>
      <c r="G482" s="54" t="s">
        <v>1673</v>
      </c>
      <c r="H482" s="53" t="s">
        <v>0</v>
      </c>
      <c r="I482" s="51" t="s">
        <v>3</v>
      </c>
      <c r="J482" s="49"/>
      <c r="K482" s="48">
        <v>10</v>
      </c>
      <c r="L482" s="45">
        <f t="shared" si="51"/>
        <v>10</v>
      </c>
      <c r="M482" s="103" t="s">
        <v>34</v>
      </c>
      <c r="N482" s="41">
        <v>4</v>
      </c>
      <c r="O482" s="38">
        <f t="shared" si="52"/>
        <v>40</v>
      </c>
      <c r="P482" s="35">
        <f t="shared" si="57"/>
        <v>194</v>
      </c>
      <c r="Q482" s="34">
        <f t="shared" si="58"/>
        <v>232.8</v>
      </c>
      <c r="Y482" s="214"/>
      <c r="Z482" s="214"/>
      <c r="AA482" s="33">
        <v>194</v>
      </c>
    </row>
    <row r="483" spans="1:27" ht="15" customHeight="1" x14ac:dyDescent="0.25">
      <c r="A483" s="59" t="s">
        <v>302</v>
      </c>
      <c r="B483" s="58" t="s">
        <v>1625</v>
      </c>
      <c r="C483" s="60">
        <v>1000</v>
      </c>
      <c r="D483" s="60">
        <v>30</v>
      </c>
      <c r="E483" s="57">
        <v>32</v>
      </c>
      <c r="F483" s="55" t="s">
        <v>1674</v>
      </c>
      <c r="G483" s="54" t="s">
        <v>1675</v>
      </c>
      <c r="H483" s="53" t="s">
        <v>0</v>
      </c>
      <c r="I483" s="51" t="s">
        <v>3</v>
      </c>
      <c r="J483" s="49"/>
      <c r="K483" s="48">
        <v>10</v>
      </c>
      <c r="L483" s="45">
        <f t="shared" si="51"/>
        <v>10</v>
      </c>
      <c r="M483" s="103" t="s">
        <v>34</v>
      </c>
      <c r="N483" s="41">
        <v>4</v>
      </c>
      <c r="O483" s="38">
        <f t="shared" si="52"/>
        <v>40</v>
      </c>
      <c r="P483" s="35">
        <f t="shared" si="57"/>
        <v>203.5</v>
      </c>
      <c r="Q483" s="34">
        <f t="shared" si="58"/>
        <v>244.2</v>
      </c>
      <c r="Y483" s="214"/>
      <c r="Z483" s="214"/>
      <c r="AA483" s="33">
        <v>203.5</v>
      </c>
    </row>
    <row r="484" spans="1:27" ht="15" customHeight="1" x14ac:dyDescent="0.25">
      <c r="A484" s="59" t="s">
        <v>302</v>
      </c>
      <c r="B484" s="58" t="s">
        <v>1625</v>
      </c>
      <c r="C484" s="60">
        <v>1000</v>
      </c>
      <c r="D484" s="60">
        <v>30</v>
      </c>
      <c r="E484" s="57">
        <v>35</v>
      </c>
      <c r="F484" s="55" t="s">
        <v>1676</v>
      </c>
      <c r="G484" s="54" t="s">
        <v>1677</v>
      </c>
      <c r="H484" s="53" t="s">
        <v>0</v>
      </c>
      <c r="I484" s="51" t="s">
        <v>3</v>
      </c>
      <c r="J484" s="49" t="s">
        <v>3</v>
      </c>
      <c r="K484" s="48">
        <v>10</v>
      </c>
      <c r="L484" s="45">
        <f t="shared" si="51"/>
        <v>10</v>
      </c>
      <c r="M484" s="103" t="s">
        <v>34</v>
      </c>
      <c r="N484" s="41">
        <v>4</v>
      </c>
      <c r="O484" s="38">
        <f t="shared" si="52"/>
        <v>40</v>
      </c>
      <c r="P484" s="35">
        <f t="shared" si="57"/>
        <v>217</v>
      </c>
      <c r="Q484" s="34">
        <f t="shared" si="58"/>
        <v>260.39999999999998</v>
      </c>
      <c r="Y484" s="214"/>
      <c r="Z484" s="214"/>
      <c r="AA484" s="33">
        <v>217</v>
      </c>
    </row>
    <row r="485" spans="1:27" ht="15" customHeight="1" x14ac:dyDescent="0.25">
      <c r="A485" s="59" t="s">
        <v>302</v>
      </c>
      <c r="B485" s="58" t="s">
        <v>1625</v>
      </c>
      <c r="C485" s="60">
        <v>1000</v>
      </c>
      <c r="D485" s="60">
        <v>30</v>
      </c>
      <c r="E485" s="57">
        <v>38</v>
      </c>
      <c r="F485" s="55" t="s">
        <v>1678</v>
      </c>
      <c r="G485" s="54" t="s">
        <v>1679</v>
      </c>
      <c r="H485" s="53" t="s">
        <v>0</v>
      </c>
      <c r="I485" s="51" t="s">
        <v>3</v>
      </c>
      <c r="J485" s="49"/>
      <c r="K485" s="48">
        <v>9</v>
      </c>
      <c r="L485" s="45">
        <f t="shared" si="51"/>
        <v>9</v>
      </c>
      <c r="M485" s="103" t="s">
        <v>34</v>
      </c>
      <c r="N485" s="41">
        <v>5</v>
      </c>
      <c r="O485" s="38">
        <f t="shared" si="52"/>
        <v>45</v>
      </c>
      <c r="P485" s="35">
        <f t="shared" si="57"/>
        <v>226.5</v>
      </c>
      <c r="Q485" s="34">
        <f t="shared" si="58"/>
        <v>271.8</v>
      </c>
      <c r="Y485" s="214"/>
      <c r="Z485" s="214"/>
      <c r="AA485" s="33">
        <v>226.5</v>
      </c>
    </row>
    <row r="486" spans="1:27" ht="15" customHeight="1" x14ac:dyDescent="0.25">
      <c r="A486" s="59" t="s">
        <v>302</v>
      </c>
      <c r="B486" s="58" t="s">
        <v>1625</v>
      </c>
      <c r="C486" s="60">
        <v>1000</v>
      </c>
      <c r="D486" s="60">
        <v>30</v>
      </c>
      <c r="E486" s="57">
        <v>42</v>
      </c>
      <c r="F486" s="55" t="s">
        <v>1680</v>
      </c>
      <c r="G486" s="54" t="s">
        <v>1681</v>
      </c>
      <c r="H486" s="53" t="s">
        <v>0</v>
      </c>
      <c r="I486" s="51" t="s">
        <v>3</v>
      </c>
      <c r="J486" s="49" t="s">
        <v>3</v>
      </c>
      <c r="K486" s="48">
        <v>9</v>
      </c>
      <c r="L486" s="45">
        <f t="shared" si="51"/>
        <v>9</v>
      </c>
      <c r="M486" s="103" t="s">
        <v>34</v>
      </c>
      <c r="N486" s="41">
        <v>5</v>
      </c>
      <c r="O486" s="38">
        <f t="shared" si="52"/>
        <v>45</v>
      </c>
      <c r="P486" s="35">
        <f t="shared" si="57"/>
        <v>227.5</v>
      </c>
      <c r="Q486" s="34">
        <f t="shared" si="58"/>
        <v>273</v>
      </c>
      <c r="Y486" s="214"/>
      <c r="Z486" s="214"/>
      <c r="AA486" s="33">
        <v>227.5</v>
      </c>
    </row>
    <row r="487" spans="1:27" ht="15" customHeight="1" x14ac:dyDescent="0.25">
      <c r="A487" s="59" t="s">
        <v>302</v>
      </c>
      <c r="B487" s="58" t="s">
        <v>1625</v>
      </c>
      <c r="C487" s="60">
        <v>1000</v>
      </c>
      <c r="D487" s="60">
        <v>30</v>
      </c>
      <c r="E487" s="57">
        <v>45</v>
      </c>
      <c r="F487" s="55" t="s">
        <v>1682</v>
      </c>
      <c r="G487" s="54" t="s">
        <v>1683</v>
      </c>
      <c r="H487" s="53" t="s">
        <v>0</v>
      </c>
      <c r="I487" s="51" t="s">
        <v>3</v>
      </c>
      <c r="J487" s="49" t="s">
        <v>3</v>
      </c>
      <c r="K487" s="48">
        <v>9</v>
      </c>
      <c r="L487" s="45">
        <f t="shared" si="51"/>
        <v>9</v>
      </c>
      <c r="M487" s="103" t="s">
        <v>34</v>
      </c>
      <c r="N487" s="41">
        <v>5</v>
      </c>
      <c r="O487" s="38">
        <f t="shared" si="52"/>
        <v>45</v>
      </c>
      <c r="P487" s="35">
        <f t="shared" si="57"/>
        <v>233</v>
      </c>
      <c r="Q487" s="34">
        <f t="shared" si="58"/>
        <v>279.60000000000002</v>
      </c>
      <c r="Y487" s="214"/>
      <c r="Z487" s="214"/>
      <c r="AA487" s="33">
        <v>233</v>
      </c>
    </row>
    <row r="488" spans="1:27" ht="15" customHeight="1" x14ac:dyDescent="0.25">
      <c r="A488" s="59" t="s">
        <v>302</v>
      </c>
      <c r="B488" s="58" t="s">
        <v>1625</v>
      </c>
      <c r="C488" s="60">
        <v>1000</v>
      </c>
      <c r="D488" s="60">
        <v>30</v>
      </c>
      <c r="E488" s="57">
        <v>48</v>
      </c>
      <c r="F488" s="55" t="s">
        <v>1684</v>
      </c>
      <c r="G488" s="54" t="s">
        <v>1685</v>
      </c>
      <c r="H488" s="53" t="s">
        <v>0</v>
      </c>
      <c r="I488" s="51" t="s">
        <v>3</v>
      </c>
      <c r="J488" s="49" t="s">
        <v>3</v>
      </c>
      <c r="K488" s="48">
        <v>9</v>
      </c>
      <c r="L488" s="45">
        <f t="shared" si="51"/>
        <v>9</v>
      </c>
      <c r="M488" s="103" t="s">
        <v>34</v>
      </c>
      <c r="N488" s="41">
        <v>5</v>
      </c>
      <c r="O488" s="38">
        <f t="shared" si="52"/>
        <v>45</v>
      </c>
      <c r="P488" s="35">
        <f t="shared" si="57"/>
        <v>235.5</v>
      </c>
      <c r="Q488" s="34">
        <f t="shared" si="58"/>
        <v>282.60000000000002</v>
      </c>
      <c r="Y488" s="214"/>
      <c r="Z488" s="214"/>
      <c r="AA488" s="33">
        <v>235.5</v>
      </c>
    </row>
    <row r="489" spans="1:27" ht="15" customHeight="1" x14ac:dyDescent="0.25">
      <c r="A489" s="59" t="s">
        <v>302</v>
      </c>
      <c r="B489" s="58" t="s">
        <v>1625</v>
      </c>
      <c r="C489" s="60">
        <v>1000</v>
      </c>
      <c r="D489" s="60">
        <v>30</v>
      </c>
      <c r="E489" s="57">
        <v>54</v>
      </c>
      <c r="F489" s="55" t="s">
        <v>1686</v>
      </c>
      <c r="G489" s="54" t="s">
        <v>1687</v>
      </c>
      <c r="H489" s="53" t="s">
        <v>0</v>
      </c>
      <c r="I489" s="51" t="s">
        <v>3</v>
      </c>
      <c r="J489" s="49"/>
      <c r="K489" s="48">
        <v>8</v>
      </c>
      <c r="L489" s="45">
        <f t="shared" si="51"/>
        <v>8</v>
      </c>
      <c r="M489" s="103" t="s">
        <v>34</v>
      </c>
      <c r="N489" s="41">
        <v>5</v>
      </c>
      <c r="O489" s="38">
        <f t="shared" si="52"/>
        <v>40</v>
      </c>
      <c r="P489" s="35">
        <f t="shared" si="57"/>
        <v>237.5</v>
      </c>
      <c r="Q489" s="34">
        <f t="shared" si="58"/>
        <v>285</v>
      </c>
      <c r="Y489" s="214"/>
      <c r="Z489" s="214"/>
      <c r="AA489" s="33">
        <v>237.5</v>
      </c>
    </row>
    <row r="490" spans="1:27" ht="15" customHeight="1" x14ac:dyDescent="0.25">
      <c r="A490" s="59" t="s">
        <v>302</v>
      </c>
      <c r="B490" s="58" t="s">
        <v>1625</v>
      </c>
      <c r="C490" s="60">
        <v>1000</v>
      </c>
      <c r="D490" s="60">
        <v>30</v>
      </c>
      <c r="E490" s="57">
        <v>57</v>
      </c>
      <c r="F490" s="55" t="s">
        <v>1688</v>
      </c>
      <c r="G490" s="54" t="s">
        <v>1689</v>
      </c>
      <c r="H490" s="53" t="s">
        <v>0</v>
      </c>
      <c r="I490" s="51" t="s">
        <v>3</v>
      </c>
      <c r="J490" s="49" t="s">
        <v>3</v>
      </c>
      <c r="K490" s="48">
        <v>8</v>
      </c>
      <c r="L490" s="45">
        <f t="shared" si="51"/>
        <v>8</v>
      </c>
      <c r="M490" s="103" t="s">
        <v>34</v>
      </c>
      <c r="N490" s="41">
        <v>5</v>
      </c>
      <c r="O490" s="38">
        <f t="shared" si="52"/>
        <v>40</v>
      </c>
      <c r="P490" s="35">
        <f t="shared" si="57"/>
        <v>242</v>
      </c>
      <c r="Q490" s="34">
        <f t="shared" si="58"/>
        <v>290.39999999999998</v>
      </c>
      <c r="Y490" s="214"/>
      <c r="Z490" s="214"/>
      <c r="AA490" s="33">
        <v>242</v>
      </c>
    </row>
    <row r="491" spans="1:27" ht="15" customHeight="1" x14ac:dyDescent="0.25">
      <c r="A491" s="59" t="s">
        <v>302</v>
      </c>
      <c r="B491" s="58" t="s">
        <v>1625</v>
      </c>
      <c r="C491" s="60">
        <v>1000</v>
      </c>
      <c r="D491" s="60">
        <v>30</v>
      </c>
      <c r="E491" s="57">
        <v>60</v>
      </c>
      <c r="F491" s="55" t="s">
        <v>1690</v>
      </c>
      <c r="G491" s="54" t="s">
        <v>1691</v>
      </c>
      <c r="H491" s="53" t="s">
        <v>0</v>
      </c>
      <c r="I491" s="51" t="s">
        <v>3</v>
      </c>
      <c r="J491" s="49" t="s">
        <v>3</v>
      </c>
      <c r="K491" s="48">
        <v>8</v>
      </c>
      <c r="L491" s="45">
        <f t="shared" si="51"/>
        <v>8</v>
      </c>
      <c r="M491" s="103" t="s">
        <v>34</v>
      </c>
      <c r="N491" s="41">
        <v>5</v>
      </c>
      <c r="O491" s="38">
        <f t="shared" si="52"/>
        <v>40</v>
      </c>
      <c r="P491" s="35">
        <f t="shared" si="57"/>
        <v>243.5</v>
      </c>
      <c r="Q491" s="34">
        <f t="shared" si="58"/>
        <v>292.2</v>
      </c>
      <c r="Y491" s="214"/>
      <c r="Z491" s="214"/>
      <c r="AA491" s="33">
        <v>243.5</v>
      </c>
    </row>
    <row r="492" spans="1:27" ht="15" customHeight="1" x14ac:dyDescent="0.25">
      <c r="A492" s="59" t="s">
        <v>302</v>
      </c>
      <c r="B492" s="58" t="s">
        <v>1625</v>
      </c>
      <c r="C492" s="60">
        <v>1000</v>
      </c>
      <c r="D492" s="60">
        <v>30</v>
      </c>
      <c r="E492" s="57">
        <v>64</v>
      </c>
      <c r="F492" s="55" t="s">
        <v>1692</v>
      </c>
      <c r="G492" s="54" t="s">
        <v>1693</v>
      </c>
      <c r="H492" s="53" t="s">
        <v>0</v>
      </c>
      <c r="I492" s="51" t="s">
        <v>3</v>
      </c>
      <c r="J492" s="49" t="s">
        <v>3</v>
      </c>
      <c r="K492" s="48">
        <v>7</v>
      </c>
      <c r="L492" s="45">
        <f t="shared" si="51"/>
        <v>7</v>
      </c>
      <c r="M492" s="298" t="s">
        <v>34</v>
      </c>
      <c r="N492" s="41">
        <v>6</v>
      </c>
      <c r="O492" s="38">
        <f t="shared" si="52"/>
        <v>42</v>
      </c>
      <c r="P492" s="299" t="s">
        <v>71</v>
      </c>
      <c r="Q492" s="34"/>
      <c r="Y492" s="214"/>
      <c r="Z492" s="214"/>
      <c r="AA492" s="33">
        <v>255</v>
      </c>
    </row>
    <row r="493" spans="1:27" ht="15" customHeight="1" x14ac:dyDescent="0.25">
      <c r="A493" s="59" t="s">
        <v>302</v>
      </c>
      <c r="B493" s="58" t="s">
        <v>1625</v>
      </c>
      <c r="C493" s="60">
        <v>1000</v>
      </c>
      <c r="D493" s="60">
        <v>30</v>
      </c>
      <c r="E493" s="57">
        <v>76</v>
      </c>
      <c r="F493" s="55" t="s">
        <v>1694</v>
      </c>
      <c r="G493" s="54" t="s">
        <v>1695</v>
      </c>
      <c r="H493" s="53" t="s">
        <v>0</v>
      </c>
      <c r="I493" s="51" t="s">
        <v>3</v>
      </c>
      <c r="J493" s="49" t="s">
        <v>3</v>
      </c>
      <c r="K493" s="48">
        <v>6</v>
      </c>
      <c r="L493" s="45">
        <f t="shared" si="51"/>
        <v>6</v>
      </c>
      <c r="M493" s="103" t="s">
        <v>34</v>
      </c>
      <c r="N493" s="41">
        <v>7</v>
      </c>
      <c r="O493" s="38">
        <f t="shared" si="52"/>
        <v>42</v>
      </c>
      <c r="P493" s="35">
        <f t="shared" ref="P493:P514" si="59">ROUND(AA493*(1-$Q$12),2)</f>
        <v>278.5</v>
      </c>
      <c r="Q493" s="34">
        <f t="shared" ref="Q493:Q514" si="60">ROUND(P493*1.2,2)</f>
        <v>334.2</v>
      </c>
      <c r="Y493" s="214"/>
      <c r="Z493" s="214"/>
      <c r="AA493" s="33">
        <v>278.5</v>
      </c>
    </row>
    <row r="494" spans="1:27" ht="15" customHeight="1" x14ac:dyDescent="0.25">
      <c r="A494" s="59" t="s">
        <v>302</v>
      </c>
      <c r="B494" s="58" t="s">
        <v>1625</v>
      </c>
      <c r="C494" s="60">
        <v>1000</v>
      </c>
      <c r="D494" s="60">
        <v>30</v>
      </c>
      <c r="E494" s="57">
        <v>89</v>
      </c>
      <c r="F494" s="55" t="s">
        <v>1696</v>
      </c>
      <c r="G494" s="54" t="s">
        <v>1697</v>
      </c>
      <c r="H494" s="53" t="s">
        <v>0</v>
      </c>
      <c r="I494" s="51" t="s">
        <v>3</v>
      </c>
      <c r="J494" s="49" t="s">
        <v>3</v>
      </c>
      <c r="K494" s="48">
        <v>6</v>
      </c>
      <c r="L494" s="45">
        <f t="shared" si="51"/>
        <v>6</v>
      </c>
      <c r="M494" s="103" t="s">
        <v>34</v>
      </c>
      <c r="N494" s="41">
        <v>7</v>
      </c>
      <c r="O494" s="38">
        <f t="shared" si="52"/>
        <v>42</v>
      </c>
      <c r="P494" s="35">
        <f t="shared" si="59"/>
        <v>321.5</v>
      </c>
      <c r="Q494" s="34">
        <f t="shared" si="60"/>
        <v>385.8</v>
      </c>
      <c r="Y494" s="214"/>
      <c r="Z494" s="214"/>
      <c r="AA494" s="33">
        <v>321.5</v>
      </c>
    </row>
    <row r="495" spans="1:27" ht="15" customHeight="1" x14ac:dyDescent="0.25">
      <c r="A495" s="59" t="s">
        <v>302</v>
      </c>
      <c r="B495" s="58" t="s">
        <v>1625</v>
      </c>
      <c r="C495" s="60">
        <v>1000</v>
      </c>
      <c r="D495" s="60">
        <v>30</v>
      </c>
      <c r="E495" s="57">
        <v>108</v>
      </c>
      <c r="F495" s="55" t="s">
        <v>1698</v>
      </c>
      <c r="G495" s="54" t="s">
        <v>1699</v>
      </c>
      <c r="H495" s="53" t="s">
        <v>0</v>
      </c>
      <c r="I495" s="51" t="s">
        <v>3</v>
      </c>
      <c r="J495" s="49" t="s">
        <v>3</v>
      </c>
      <c r="K495" s="48">
        <v>5</v>
      </c>
      <c r="L495" s="45">
        <f t="shared" si="51"/>
        <v>5</v>
      </c>
      <c r="M495" s="103" t="s">
        <v>34</v>
      </c>
      <c r="N495" s="41">
        <v>8</v>
      </c>
      <c r="O495" s="38">
        <f t="shared" si="52"/>
        <v>40</v>
      </c>
      <c r="P495" s="35">
        <f t="shared" si="59"/>
        <v>445.5</v>
      </c>
      <c r="Q495" s="34">
        <f t="shared" si="60"/>
        <v>534.6</v>
      </c>
      <c r="Y495" s="214"/>
      <c r="Z495" s="214"/>
      <c r="AA495" s="33">
        <v>445.5</v>
      </c>
    </row>
    <row r="496" spans="1:27" ht="15" customHeight="1" x14ac:dyDescent="0.25">
      <c r="A496" s="59" t="s">
        <v>302</v>
      </c>
      <c r="B496" s="58" t="s">
        <v>1625</v>
      </c>
      <c r="C496" s="60">
        <v>1000</v>
      </c>
      <c r="D496" s="60">
        <v>30</v>
      </c>
      <c r="E496" s="57">
        <v>114</v>
      </c>
      <c r="F496" s="55" t="s">
        <v>1700</v>
      </c>
      <c r="G496" s="54" t="s">
        <v>1701</v>
      </c>
      <c r="H496" s="53" t="s">
        <v>0</v>
      </c>
      <c r="I496" s="51" t="s">
        <v>3</v>
      </c>
      <c r="J496" s="49" t="s">
        <v>3</v>
      </c>
      <c r="K496" s="48">
        <v>5</v>
      </c>
      <c r="L496" s="45">
        <f t="shared" si="51"/>
        <v>5</v>
      </c>
      <c r="M496" s="103" t="s">
        <v>34</v>
      </c>
      <c r="N496" s="41">
        <v>8</v>
      </c>
      <c r="O496" s="38">
        <f t="shared" si="52"/>
        <v>40</v>
      </c>
      <c r="P496" s="35">
        <f t="shared" si="59"/>
        <v>459.5</v>
      </c>
      <c r="Q496" s="34">
        <f t="shared" si="60"/>
        <v>551.4</v>
      </c>
      <c r="Y496" s="214"/>
      <c r="Z496" s="214"/>
      <c r="AA496" s="33">
        <v>459.5</v>
      </c>
    </row>
    <row r="497" spans="1:27" ht="15" customHeight="1" x14ac:dyDescent="0.25">
      <c r="A497" s="59" t="s">
        <v>302</v>
      </c>
      <c r="B497" s="58" t="s">
        <v>1625</v>
      </c>
      <c r="C497" s="60">
        <v>1000</v>
      </c>
      <c r="D497" s="60">
        <v>30</v>
      </c>
      <c r="E497" s="57">
        <v>133</v>
      </c>
      <c r="F497" s="55" t="s">
        <v>1702</v>
      </c>
      <c r="G497" s="54" t="s">
        <v>1703</v>
      </c>
      <c r="H497" s="53" t="s">
        <v>0</v>
      </c>
      <c r="I497" s="51" t="s">
        <v>3</v>
      </c>
      <c r="J497" s="49" t="s">
        <v>3</v>
      </c>
      <c r="K497" s="48">
        <v>4</v>
      </c>
      <c r="L497" s="45">
        <f t="shared" si="51"/>
        <v>4</v>
      </c>
      <c r="M497" s="103" t="s">
        <v>34</v>
      </c>
      <c r="N497" s="41">
        <v>10</v>
      </c>
      <c r="O497" s="38">
        <f t="shared" si="52"/>
        <v>40</v>
      </c>
      <c r="P497" s="35">
        <f t="shared" si="59"/>
        <v>469.5</v>
      </c>
      <c r="Q497" s="34">
        <f t="shared" si="60"/>
        <v>563.4</v>
      </c>
      <c r="Y497" s="214"/>
      <c r="Z497" s="214"/>
      <c r="AA497" s="33">
        <v>469.5</v>
      </c>
    </row>
    <row r="498" spans="1:27" ht="15" customHeight="1" x14ac:dyDescent="0.25">
      <c r="A498" s="59" t="s">
        <v>302</v>
      </c>
      <c r="B498" s="58" t="s">
        <v>1625</v>
      </c>
      <c r="C498" s="60">
        <v>1000</v>
      </c>
      <c r="D498" s="60">
        <v>30</v>
      </c>
      <c r="E498" s="57">
        <v>159</v>
      </c>
      <c r="F498" s="55" t="s">
        <v>1704</v>
      </c>
      <c r="G498" s="54" t="s">
        <v>1705</v>
      </c>
      <c r="H498" s="53" t="s">
        <v>0</v>
      </c>
      <c r="I498" s="51" t="s">
        <v>3</v>
      </c>
      <c r="J498" s="49" t="s">
        <v>3</v>
      </c>
      <c r="K498" s="48">
        <v>4</v>
      </c>
      <c r="L498" s="45">
        <f t="shared" si="51"/>
        <v>4</v>
      </c>
      <c r="M498" s="103" t="s">
        <v>34</v>
      </c>
      <c r="N498" s="41">
        <v>10</v>
      </c>
      <c r="O498" s="38">
        <f t="shared" si="52"/>
        <v>40</v>
      </c>
      <c r="P498" s="35">
        <f t="shared" si="59"/>
        <v>527</v>
      </c>
      <c r="Q498" s="34">
        <f t="shared" si="60"/>
        <v>632.4</v>
      </c>
      <c r="Y498" s="214"/>
      <c r="Z498" s="214"/>
      <c r="AA498" s="33">
        <v>527</v>
      </c>
    </row>
    <row r="499" spans="1:27" ht="15" customHeight="1" x14ac:dyDescent="0.25">
      <c r="A499" s="59" t="s">
        <v>302</v>
      </c>
      <c r="B499" s="58" t="s">
        <v>1625</v>
      </c>
      <c r="C499" s="60">
        <v>1000</v>
      </c>
      <c r="D499" s="60">
        <v>30</v>
      </c>
      <c r="E499" s="57">
        <v>169</v>
      </c>
      <c r="F499" s="55" t="s">
        <v>1706</v>
      </c>
      <c r="G499" s="54" t="s">
        <v>1707</v>
      </c>
      <c r="H499" s="53" t="s">
        <v>0</v>
      </c>
      <c r="I499" s="51" t="s">
        <v>3</v>
      </c>
      <c r="J499" s="49"/>
      <c r="K499" s="48">
        <v>4</v>
      </c>
      <c r="L499" s="45">
        <f t="shared" si="51"/>
        <v>4</v>
      </c>
      <c r="M499" s="103" t="s">
        <v>34</v>
      </c>
      <c r="N499" s="41">
        <v>10</v>
      </c>
      <c r="O499" s="38">
        <f t="shared" si="52"/>
        <v>40</v>
      </c>
      <c r="P499" s="35">
        <f t="shared" si="59"/>
        <v>553</v>
      </c>
      <c r="Q499" s="34">
        <f t="shared" si="60"/>
        <v>663.6</v>
      </c>
      <c r="Y499" s="214"/>
      <c r="Z499" s="214"/>
      <c r="AA499" s="33">
        <v>553</v>
      </c>
    </row>
    <row r="500" spans="1:27" ht="15" customHeight="1" x14ac:dyDescent="0.25">
      <c r="A500" s="59" t="s">
        <v>302</v>
      </c>
      <c r="B500" s="58" t="s">
        <v>1625</v>
      </c>
      <c r="C500" s="60">
        <v>1000</v>
      </c>
      <c r="D500" s="60">
        <v>30</v>
      </c>
      <c r="E500" s="57">
        <v>219</v>
      </c>
      <c r="F500" s="55" t="s">
        <v>1708</v>
      </c>
      <c r="G500" s="54" t="s">
        <v>1709</v>
      </c>
      <c r="H500" s="53" t="s">
        <v>0</v>
      </c>
      <c r="I500" s="51" t="s">
        <v>3</v>
      </c>
      <c r="J500" s="49"/>
      <c r="K500" s="48">
        <v>3</v>
      </c>
      <c r="L500" s="45">
        <f t="shared" si="51"/>
        <v>3</v>
      </c>
      <c r="M500" s="103" t="s">
        <v>34</v>
      </c>
      <c r="N500" s="41">
        <v>14</v>
      </c>
      <c r="O500" s="38">
        <f t="shared" si="52"/>
        <v>42</v>
      </c>
      <c r="P500" s="35">
        <f t="shared" si="59"/>
        <v>702</v>
      </c>
      <c r="Q500" s="34">
        <f t="shared" si="60"/>
        <v>842.4</v>
      </c>
      <c r="Y500" s="214"/>
      <c r="Z500" s="214"/>
      <c r="AA500" s="33">
        <v>702</v>
      </c>
    </row>
    <row r="501" spans="1:27" ht="15" customHeight="1" x14ac:dyDescent="0.25">
      <c r="A501" s="59" t="s">
        <v>302</v>
      </c>
      <c r="B501" s="58" t="s">
        <v>1625</v>
      </c>
      <c r="C501" s="60">
        <v>1000</v>
      </c>
      <c r="D501" s="60">
        <v>30</v>
      </c>
      <c r="E501" s="57">
        <v>273</v>
      </c>
      <c r="F501" s="55" t="s">
        <v>1710</v>
      </c>
      <c r="G501" s="54" t="s">
        <v>1711</v>
      </c>
      <c r="H501" s="53" t="s">
        <v>0</v>
      </c>
      <c r="I501" s="51" t="s">
        <v>3</v>
      </c>
      <c r="J501" s="49"/>
      <c r="K501" s="48">
        <v>2</v>
      </c>
      <c r="L501" s="45">
        <f t="shared" si="51"/>
        <v>2</v>
      </c>
      <c r="M501" s="103" t="s">
        <v>34</v>
      </c>
      <c r="N501" s="41">
        <v>20</v>
      </c>
      <c r="O501" s="38">
        <f t="shared" si="52"/>
        <v>40</v>
      </c>
      <c r="P501" s="35">
        <f t="shared" si="59"/>
        <v>967</v>
      </c>
      <c r="Q501" s="34">
        <f t="shared" si="60"/>
        <v>1160.4000000000001</v>
      </c>
      <c r="Y501" s="214"/>
      <c r="Z501" s="214"/>
      <c r="AA501" s="33">
        <v>967</v>
      </c>
    </row>
    <row r="502" spans="1:27" ht="15" customHeight="1" x14ac:dyDescent="0.25">
      <c r="A502" s="59" t="s">
        <v>302</v>
      </c>
      <c r="B502" s="58" t="s">
        <v>1625</v>
      </c>
      <c r="C502" s="60">
        <v>1000</v>
      </c>
      <c r="D502" s="57">
        <v>40</v>
      </c>
      <c r="E502" s="57">
        <v>18</v>
      </c>
      <c r="F502" s="55" t="s">
        <v>1712</v>
      </c>
      <c r="G502" s="54" t="s">
        <v>1713</v>
      </c>
      <c r="H502" s="53" t="s">
        <v>0</v>
      </c>
      <c r="I502" s="51" t="s">
        <v>3</v>
      </c>
      <c r="J502" s="49"/>
      <c r="K502" s="48">
        <v>9</v>
      </c>
      <c r="L502" s="45">
        <f t="shared" si="51"/>
        <v>9</v>
      </c>
      <c r="M502" s="103" t="s">
        <v>34</v>
      </c>
      <c r="N502" s="41">
        <v>5</v>
      </c>
      <c r="O502" s="38">
        <f t="shared" si="52"/>
        <v>45</v>
      </c>
      <c r="P502" s="35">
        <f t="shared" si="59"/>
        <v>235.5</v>
      </c>
      <c r="Q502" s="34">
        <f t="shared" si="60"/>
        <v>282.60000000000002</v>
      </c>
      <c r="Y502" s="214"/>
      <c r="Z502" s="214"/>
      <c r="AA502" s="33">
        <v>235.5</v>
      </c>
    </row>
    <row r="503" spans="1:27" ht="15" customHeight="1" x14ac:dyDescent="0.25">
      <c r="A503" s="59" t="s">
        <v>302</v>
      </c>
      <c r="B503" s="58" t="s">
        <v>1625</v>
      </c>
      <c r="C503" s="60">
        <v>1000</v>
      </c>
      <c r="D503" s="60">
        <v>40</v>
      </c>
      <c r="E503" s="57">
        <v>21</v>
      </c>
      <c r="F503" s="55" t="s">
        <v>1714</v>
      </c>
      <c r="G503" s="54" t="s">
        <v>1715</v>
      </c>
      <c r="H503" s="53" t="s">
        <v>0</v>
      </c>
      <c r="I503" s="51" t="s">
        <v>3</v>
      </c>
      <c r="J503" s="49"/>
      <c r="K503" s="48">
        <v>9</v>
      </c>
      <c r="L503" s="45">
        <f t="shared" si="51"/>
        <v>9</v>
      </c>
      <c r="M503" s="103" t="s">
        <v>34</v>
      </c>
      <c r="N503" s="41">
        <v>5</v>
      </c>
      <c r="O503" s="38">
        <f t="shared" si="52"/>
        <v>45</v>
      </c>
      <c r="P503" s="35">
        <f t="shared" si="59"/>
        <v>243.5</v>
      </c>
      <c r="Q503" s="34">
        <f t="shared" si="60"/>
        <v>292.2</v>
      </c>
      <c r="Y503" s="214"/>
      <c r="Z503" s="214"/>
      <c r="AA503" s="33">
        <v>243.5</v>
      </c>
    </row>
    <row r="504" spans="1:27" ht="15" customHeight="1" x14ac:dyDescent="0.25">
      <c r="A504" s="59" t="s">
        <v>302</v>
      </c>
      <c r="B504" s="58" t="s">
        <v>1625</v>
      </c>
      <c r="C504" s="60">
        <v>1000</v>
      </c>
      <c r="D504" s="60">
        <v>40</v>
      </c>
      <c r="E504" s="57">
        <v>25</v>
      </c>
      <c r="F504" s="55" t="s">
        <v>1716</v>
      </c>
      <c r="G504" s="54" t="s">
        <v>1717</v>
      </c>
      <c r="H504" s="53" t="s">
        <v>0</v>
      </c>
      <c r="I504" s="51" t="s">
        <v>3</v>
      </c>
      <c r="J504" s="49"/>
      <c r="K504" s="48">
        <v>9</v>
      </c>
      <c r="L504" s="45">
        <f t="shared" si="51"/>
        <v>9</v>
      </c>
      <c r="M504" s="103" t="s">
        <v>34</v>
      </c>
      <c r="N504" s="41">
        <v>5</v>
      </c>
      <c r="O504" s="38">
        <f t="shared" si="52"/>
        <v>45</v>
      </c>
      <c r="P504" s="35">
        <f t="shared" si="59"/>
        <v>281.5</v>
      </c>
      <c r="Q504" s="34">
        <f t="shared" si="60"/>
        <v>337.8</v>
      </c>
      <c r="Y504" s="214"/>
      <c r="Z504" s="214"/>
      <c r="AA504" s="33">
        <v>281.5</v>
      </c>
    </row>
    <row r="505" spans="1:27" ht="15" customHeight="1" x14ac:dyDescent="0.25">
      <c r="A505" s="59" t="s">
        <v>302</v>
      </c>
      <c r="B505" s="58" t="s">
        <v>1625</v>
      </c>
      <c r="C505" s="60">
        <v>1000</v>
      </c>
      <c r="D505" s="60">
        <v>40</v>
      </c>
      <c r="E505" s="57">
        <v>28</v>
      </c>
      <c r="F505" s="55" t="s">
        <v>1718</v>
      </c>
      <c r="G505" s="54" t="s">
        <v>1719</v>
      </c>
      <c r="H505" s="53" t="s">
        <v>0</v>
      </c>
      <c r="I505" s="51" t="s">
        <v>3</v>
      </c>
      <c r="J505" s="49"/>
      <c r="K505" s="48">
        <v>9</v>
      </c>
      <c r="L505" s="45">
        <f t="shared" ref="L505:L568" si="61">K505</f>
        <v>9</v>
      </c>
      <c r="M505" s="103" t="s">
        <v>34</v>
      </c>
      <c r="N505" s="41">
        <v>5</v>
      </c>
      <c r="O505" s="38">
        <f t="shared" ref="O505:O568" si="62">N505*L505</f>
        <v>45</v>
      </c>
      <c r="P505" s="35">
        <f t="shared" si="59"/>
        <v>290</v>
      </c>
      <c r="Q505" s="34">
        <f t="shared" si="60"/>
        <v>348</v>
      </c>
      <c r="Y505" s="214"/>
      <c r="Z505" s="214"/>
      <c r="AA505" s="33">
        <v>290</v>
      </c>
    </row>
    <row r="506" spans="1:27" ht="15" customHeight="1" x14ac:dyDescent="0.25">
      <c r="A506" s="59" t="s">
        <v>302</v>
      </c>
      <c r="B506" s="58" t="s">
        <v>1625</v>
      </c>
      <c r="C506" s="60">
        <v>1000</v>
      </c>
      <c r="D506" s="60">
        <v>40</v>
      </c>
      <c r="E506" s="57">
        <v>32</v>
      </c>
      <c r="F506" s="55" t="s">
        <v>1720</v>
      </c>
      <c r="G506" s="54" t="s">
        <v>1721</v>
      </c>
      <c r="H506" s="53" t="s">
        <v>0</v>
      </c>
      <c r="I506" s="51" t="s">
        <v>3</v>
      </c>
      <c r="J506" s="49"/>
      <c r="K506" s="48">
        <v>8</v>
      </c>
      <c r="L506" s="45">
        <f t="shared" si="61"/>
        <v>8</v>
      </c>
      <c r="M506" s="103" t="s">
        <v>34</v>
      </c>
      <c r="N506" s="41">
        <v>5</v>
      </c>
      <c r="O506" s="38">
        <f t="shared" si="62"/>
        <v>40</v>
      </c>
      <c r="P506" s="35">
        <f t="shared" si="59"/>
        <v>305</v>
      </c>
      <c r="Q506" s="34">
        <f t="shared" si="60"/>
        <v>366</v>
      </c>
      <c r="Y506" s="214"/>
      <c r="Z506" s="214"/>
      <c r="AA506" s="33">
        <v>305</v>
      </c>
    </row>
    <row r="507" spans="1:27" ht="15" customHeight="1" x14ac:dyDescent="0.25">
      <c r="A507" s="59" t="s">
        <v>302</v>
      </c>
      <c r="B507" s="58" t="s">
        <v>1625</v>
      </c>
      <c r="C507" s="60">
        <v>1000</v>
      </c>
      <c r="D507" s="60">
        <v>40</v>
      </c>
      <c r="E507" s="57">
        <v>35</v>
      </c>
      <c r="F507" s="55" t="s">
        <v>1722</v>
      </c>
      <c r="G507" s="54" t="s">
        <v>1723</v>
      </c>
      <c r="H507" s="53" t="s">
        <v>0</v>
      </c>
      <c r="I507" s="51" t="s">
        <v>3</v>
      </c>
      <c r="J507" s="49" t="s">
        <v>3</v>
      </c>
      <c r="K507" s="48">
        <v>8</v>
      </c>
      <c r="L507" s="45">
        <f t="shared" si="61"/>
        <v>8</v>
      </c>
      <c r="M507" s="103" t="s">
        <v>34</v>
      </c>
      <c r="N507" s="41">
        <v>5</v>
      </c>
      <c r="O507" s="38">
        <f t="shared" si="62"/>
        <v>40</v>
      </c>
      <c r="P507" s="35">
        <f t="shared" si="59"/>
        <v>306</v>
      </c>
      <c r="Q507" s="34">
        <f t="shared" si="60"/>
        <v>367.2</v>
      </c>
      <c r="Y507" s="214"/>
      <c r="Z507" s="214"/>
      <c r="AA507" s="33">
        <v>306</v>
      </c>
    </row>
    <row r="508" spans="1:27" ht="15" customHeight="1" x14ac:dyDescent="0.25">
      <c r="A508" s="59" t="s">
        <v>302</v>
      </c>
      <c r="B508" s="58" t="s">
        <v>1625</v>
      </c>
      <c r="C508" s="60">
        <v>1000</v>
      </c>
      <c r="D508" s="60">
        <v>40</v>
      </c>
      <c r="E508" s="57">
        <v>38</v>
      </c>
      <c r="F508" s="55" t="s">
        <v>1724</v>
      </c>
      <c r="G508" s="54" t="s">
        <v>1725</v>
      </c>
      <c r="H508" s="53" t="s">
        <v>0</v>
      </c>
      <c r="I508" s="51" t="s">
        <v>3</v>
      </c>
      <c r="J508" s="49"/>
      <c r="K508" s="48">
        <v>8</v>
      </c>
      <c r="L508" s="45">
        <f t="shared" si="61"/>
        <v>8</v>
      </c>
      <c r="M508" s="103" t="s">
        <v>34</v>
      </c>
      <c r="N508" s="41">
        <v>5</v>
      </c>
      <c r="O508" s="38">
        <f t="shared" si="62"/>
        <v>40</v>
      </c>
      <c r="P508" s="35">
        <f t="shared" si="59"/>
        <v>310.5</v>
      </c>
      <c r="Q508" s="34">
        <f t="shared" si="60"/>
        <v>372.6</v>
      </c>
      <c r="Y508" s="214"/>
      <c r="Z508" s="214"/>
      <c r="AA508" s="33">
        <v>310.5</v>
      </c>
    </row>
    <row r="509" spans="1:27" ht="15" customHeight="1" x14ac:dyDescent="0.25">
      <c r="A509" s="59" t="s">
        <v>302</v>
      </c>
      <c r="B509" s="58" t="s">
        <v>1625</v>
      </c>
      <c r="C509" s="60">
        <v>1000</v>
      </c>
      <c r="D509" s="60">
        <v>40</v>
      </c>
      <c r="E509" s="57">
        <v>42</v>
      </c>
      <c r="F509" s="55" t="s">
        <v>1726</v>
      </c>
      <c r="G509" s="54" t="s">
        <v>1727</v>
      </c>
      <c r="H509" s="53" t="s">
        <v>0</v>
      </c>
      <c r="I509" s="51" t="s">
        <v>3</v>
      </c>
      <c r="J509" s="49" t="s">
        <v>3</v>
      </c>
      <c r="K509" s="48">
        <v>7</v>
      </c>
      <c r="L509" s="45">
        <f t="shared" si="61"/>
        <v>7</v>
      </c>
      <c r="M509" s="103" t="s">
        <v>34</v>
      </c>
      <c r="N509" s="41">
        <v>6</v>
      </c>
      <c r="O509" s="38">
        <f t="shared" si="62"/>
        <v>42</v>
      </c>
      <c r="P509" s="35">
        <f t="shared" si="59"/>
        <v>313.5</v>
      </c>
      <c r="Q509" s="34">
        <f t="shared" si="60"/>
        <v>376.2</v>
      </c>
      <c r="Y509" s="214"/>
      <c r="Z509" s="214"/>
      <c r="AA509" s="33">
        <v>313.5</v>
      </c>
    </row>
    <row r="510" spans="1:27" ht="15" customHeight="1" x14ac:dyDescent="0.25">
      <c r="A510" s="59" t="s">
        <v>302</v>
      </c>
      <c r="B510" s="58" t="s">
        <v>1625</v>
      </c>
      <c r="C510" s="60">
        <v>1000</v>
      </c>
      <c r="D510" s="60">
        <v>40</v>
      </c>
      <c r="E510" s="57">
        <v>45</v>
      </c>
      <c r="F510" s="55" t="s">
        <v>1728</v>
      </c>
      <c r="G510" s="54" t="s">
        <v>1729</v>
      </c>
      <c r="H510" s="53" t="s">
        <v>0</v>
      </c>
      <c r="I510" s="51" t="s">
        <v>3</v>
      </c>
      <c r="J510" s="49" t="s">
        <v>3</v>
      </c>
      <c r="K510" s="48">
        <v>7</v>
      </c>
      <c r="L510" s="45">
        <f t="shared" si="61"/>
        <v>7</v>
      </c>
      <c r="M510" s="103" t="s">
        <v>34</v>
      </c>
      <c r="N510" s="41">
        <v>6</v>
      </c>
      <c r="O510" s="38">
        <f t="shared" si="62"/>
        <v>42</v>
      </c>
      <c r="P510" s="35">
        <f t="shared" si="59"/>
        <v>320.5</v>
      </c>
      <c r="Q510" s="34">
        <f t="shared" si="60"/>
        <v>384.6</v>
      </c>
      <c r="Y510" s="214"/>
      <c r="Z510" s="214"/>
      <c r="AA510" s="33">
        <v>320.5</v>
      </c>
    </row>
    <row r="511" spans="1:27" ht="15" customHeight="1" x14ac:dyDescent="0.25">
      <c r="A511" s="59" t="s">
        <v>302</v>
      </c>
      <c r="B511" s="58" t="s">
        <v>1625</v>
      </c>
      <c r="C511" s="60">
        <v>1000</v>
      </c>
      <c r="D511" s="60">
        <v>40</v>
      </c>
      <c r="E511" s="57">
        <v>48</v>
      </c>
      <c r="F511" s="55" t="s">
        <v>1730</v>
      </c>
      <c r="G511" s="54" t="s">
        <v>1731</v>
      </c>
      <c r="H511" s="53" t="s">
        <v>0</v>
      </c>
      <c r="I511" s="51" t="s">
        <v>3</v>
      </c>
      <c r="J511" s="49" t="s">
        <v>3</v>
      </c>
      <c r="K511" s="48">
        <v>7</v>
      </c>
      <c r="L511" s="45">
        <f t="shared" si="61"/>
        <v>7</v>
      </c>
      <c r="M511" s="103" t="s">
        <v>34</v>
      </c>
      <c r="N511" s="41">
        <v>6</v>
      </c>
      <c r="O511" s="38">
        <f t="shared" si="62"/>
        <v>42</v>
      </c>
      <c r="P511" s="35">
        <f t="shared" si="59"/>
        <v>327.5</v>
      </c>
      <c r="Q511" s="34">
        <f t="shared" si="60"/>
        <v>393</v>
      </c>
      <c r="Y511" s="214"/>
      <c r="Z511" s="214"/>
      <c r="AA511" s="33">
        <v>327.5</v>
      </c>
    </row>
    <row r="512" spans="1:27" ht="15" customHeight="1" x14ac:dyDescent="0.25">
      <c r="A512" s="59" t="s">
        <v>302</v>
      </c>
      <c r="B512" s="58" t="s">
        <v>1625</v>
      </c>
      <c r="C512" s="60">
        <v>1000</v>
      </c>
      <c r="D512" s="60">
        <v>40</v>
      </c>
      <c r="E512" s="57">
        <v>54</v>
      </c>
      <c r="F512" s="55" t="s">
        <v>1732</v>
      </c>
      <c r="G512" s="54" t="s">
        <v>1733</v>
      </c>
      <c r="H512" s="53" t="s">
        <v>0</v>
      </c>
      <c r="I512" s="51" t="s">
        <v>3</v>
      </c>
      <c r="J512" s="49"/>
      <c r="K512" s="48">
        <v>7</v>
      </c>
      <c r="L512" s="45">
        <f t="shared" si="61"/>
        <v>7</v>
      </c>
      <c r="M512" s="103" t="s">
        <v>34</v>
      </c>
      <c r="N512" s="41">
        <v>6</v>
      </c>
      <c r="O512" s="38">
        <f t="shared" si="62"/>
        <v>42</v>
      </c>
      <c r="P512" s="35">
        <f t="shared" si="59"/>
        <v>335.5</v>
      </c>
      <c r="Q512" s="34">
        <f t="shared" si="60"/>
        <v>402.6</v>
      </c>
      <c r="Y512" s="214"/>
      <c r="Z512" s="214"/>
      <c r="AA512" s="33">
        <v>335.5</v>
      </c>
    </row>
    <row r="513" spans="1:27" ht="15" customHeight="1" x14ac:dyDescent="0.25">
      <c r="A513" s="59" t="s">
        <v>302</v>
      </c>
      <c r="B513" s="58" t="s">
        <v>1625</v>
      </c>
      <c r="C513" s="60">
        <v>1000</v>
      </c>
      <c r="D513" s="60">
        <v>40</v>
      </c>
      <c r="E513" s="57">
        <v>57</v>
      </c>
      <c r="F513" s="55" t="s">
        <v>1734</v>
      </c>
      <c r="G513" s="54" t="s">
        <v>1735</v>
      </c>
      <c r="H513" s="53" t="s">
        <v>0</v>
      </c>
      <c r="I513" s="51" t="s">
        <v>3</v>
      </c>
      <c r="J513" s="49" t="s">
        <v>3</v>
      </c>
      <c r="K513" s="48">
        <v>7</v>
      </c>
      <c r="L513" s="45">
        <f t="shared" si="61"/>
        <v>7</v>
      </c>
      <c r="M513" s="103" t="s">
        <v>34</v>
      </c>
      <c r="N513" s="41">
        <v>6</v>
      </c>
      <c r="O513" s="38">
        <f t="shared" si="62"/>
        <v>42</v>
      </c>
      <c r="P513" s="35">
        <f t="shared" si="59"/>
        <v>350</v>
      </c>
      <c r="Q513" s="34">
        <f t="shared" si="60"/>
        <v>420</v>
      </c>
      <c r="Y513" s="214"/>
      <c r="Z513" s="214"/>
      <c r="AA513" s="33">
        <v>350</v>
      </c>
    </row>
    <row r="514" spans="1:27" ht="15" customHeight="1" x14ac:dyDescent="0.25">
      <c r="A514" s="59" t="s">
        <v>302</v>
      </c>
      <c r="B514" s="58" t="s">
        <v>1625</v>
      </c>
      <c r="C514" s="60">
        <v>1000</v>
      </c>
      <c r="D514" s="60">
        <v>40</v>
      </c>
      <c r="E514" s="57">
        <v>60</v>
      </c>
      <c r="F514" s="55" t="s">
        <v>1736</v>
      </c>
      <c r="G514" s="54" t="s">
        <v>1737</v>
      </c>
      <c r="H514" s="53" t="s">
        <v>0</v>
      </c>
      <c r="I514" s="51" t="s">
        <v>3</v>
      </c>
      <c r="J514" s="49" t="s">
        <v>3</v>
      </c>
      <c r="K514" s="48">
        <v>7</v>
      </c>
      <c r="L514" s="45">
        <f t="shared" si="61"/>
        <v>7</v>
      </c>
      <c r="M514" s="103" t="s">
        <v>34</v>
      </c>
      <c r="N514" s="41">
        <v>6</v>
      </c>
      <c r="O514" s="38">
        <f t="shared" si="62"/>
        <v>42</v>
      </c>
      <c r="P514" s="35">
        <f t="shared" si="59"/>
        <v>361</v>
      </c>
      <c r="Q514" s="34">
        <f t="shared" si="60"/>
        <v>433.2</v>
      </c>
      <c r="Y514" s="214"/>
      <c r="Z514" s="214"/>
      <c r="AA514" s="33">
        <v>361</v>
      </c>
    </row>
    <row r="515" spans="1:27" ht="15" customHeight="1" x14ac:dyDescent="0.25">
      <c r="A515" s="59" t="s">
        <v>302</v>
      </c>
      <c r="B515" s="58" t="s">
        <v>1625</v>
      </c>
      <c r="C515" s="60">
        <v>1000</v>
      </c>
      <c r="D515" s="60">
        <v>40</v>
      </c>
      <c r="E515" s="57">
        <v>64</v>
      </c>
      <c r="F515" s="55" t="s">
        <v>1738</v>
      </c>
      <c r="G515" s="54" t="s">
        <v>1739</v>
      </c>
      <c r="H515" s="53" t="s">
        <v>0</v>
      </c>
      <c r="I515" s="51" t="s">
        <v>3</v>
      </c>
      <c r="J515" s="49" t="s">
        <v>3</v>
      </c>
      <c r="K515" s="48">
        <v>7</v>
      </c>
      <c r="L515" s="45">
        <f t="shared" si="61"/>
        <v>7</v>
      </c>
      <c r="M515" s="298" t="s">
        <v>34</v>
      </c>
      <c r="N515" s="41">
        <v>6</v>
      </c>
      <c r="O515" s="38">
        <f t="shared" si="62"/>
        <v>42</v>
      </c>
      <c r="P515" s="299" t="s">
        <v>71</v>
      </c>
      <c r="Q515" s="34"/>
      <c r="Y515" s="214"/>
      <c r="Z515" s="214"/>
      <c r="AA515" s="33">
        <v>375</v>
      </c>
    </row>
    <row r="516" spans="1:27" ht="15" customHeight="1" x14ac:dyDescent="0.25">
      <c r="A516" s="59" t="s">
        <v>302</v>
      </c>
      <c r="B516" s="58" t="s">
        <v>1625</v>
      </c>
      <c r="C516" s="60">
        <v>1000</v>
      </c>
      <c r="D516" s="60">
        <v>40</v>
      </c>
      <c r="E516" s="57">
        <v>70</v>
      </c>
      <c r="F516" s="55" t="s">
        <v>1740</v>
      </c>
      <c r="G516" s="54" t="s">
        <v>1741</v>
      </c>
      <c r="H516" s="53" t="s">
        <v>0</v>
      </c>
      <c r="I516" s="51" t="s">
        <v>3</v>
      </c>
      <c r="J516" s="49" t="s">
        <v>3</v>
      </c>
      <c r="K516" s="48">
        <v>6</v>
      </c>
      <c r="L516" s="45">
        <f t="shared" si="61"/>
        <v>6</v>
      </c>
      <c r="M516" s="103" t="s">
        <v>34</v>
      </c>
      <c r="N516" s="41">
        <v>7</v>
      </c>
      <c r="O516" s="38">
        <f t="shared" si="62"/>
        <v>42</v>
      </c>
      <c r="P516" s="35">
        <f t="shared" ref="P516:P539" si="63">ROUND(AA516*(1-$Q$12),2)</f>
        <v>423.5</v>
      </c>
      <c r="Q516" s="34">
        <f t="shared" ref="Q516:Q539" si="64">ROUND(P516*1.2,2)</f>
        <v>508.2</v>
      </c>
      <c r="Y516" s="214"/>
      <c r="Z516" s="214"/>
      <c r="AA516" s="33">
        <v>423.5</v>
      </c>
    </row>
    <row r="517" spans="1:27" ht="15" customHeight="1" x14ac:dyDescent="0.25">
      <c r="A517" s="59" t="s">
        <v>302</v>
      </c>
      <c r="B517" s="58" t="s">
        <v>1625</v>
      </c>
      <c r="C517" s="60">
        <v>1000</v>
      </c>
      <c r="D517" s="60">
        <v>40</v>
      </c>
      <c r="E517" s="57">
        <v>76</v>
      </c>
      <c r="F517" s="55" t="s">
        <v>1742</v>
      </c>
      <c r="G517" s="54" t="s">
        <v>1743</v>
      </c>
      <c r="H517" s="53" t="s">
        <v>0</v>
      </c>
      <c r="I517" s="51" t="s">
        <v>3</v>
      </c>
      <c r="J517" s="49" t="s">
        <v>3</v>
      </c>
      <c r="K517" s="48">
        <v>6</v>
      </c>
      <c r="L517" s="45">
        <f t="shared" si="61"/>
        <v>6</v>
      </c>
      <c r="M517" s="103" t="s">
        <v>34</v>
      </c>
      <c r="N517" s="41">
        <v>7</v>
      </c>
      <c r="O517" s="38">
        <f t="shared" si="62"/>
        <v>42</v>
      </c>
      <c r="P517" s="35">
        <f t="shared" si="63"/>
        <v>429</v>
      </c>
      <c r="Q517" s="34">
        <f t="shared" si="64"/>
        <v>514.79999999999995</v>
      </c>
      <c r="Y517" s="214"/>
      <c r="Z517" s="214"/>
      <c r="AA517" s="33">
        <v>429</v>
      </c>
    </row>
    <row r="518" spans="1:27" ht="15" customHeight="1" x14ac:dyDescent="0.25">
      <c r="A518" s="59" t="s">
        <v>302</v>
      </c>
      <c r="B518" s="58" t="s">
        <v>1625</v>
      </c>
      <c r="C518" s="60">
        <v>1000</v>
      </c>
      <c r="D518" s="60">
        <v>40</v>
      </c>
      <c r="E518" s="57">
        <v>89</v>
      </c>
      <c r="F518" s="55" t="s">
        <v>1744</v>
      </c>
      <c r="G518" s="54" t="s">
        <v>1745</v>
      </c>
      <c r="H518" s="53" t="s">
        <v>0</v>
      </c>
      <c r="I518" s="51" t="s">
        <v>3</v>
      </c>
      <c r="J518" s="49" t="s">
        <v>3</v>
      </c>
      <c r="K518" s="48">
        <v>5</v>
      </c>
      <c r="L518" s="45">
        <f t="shared" si="61"/>
        <v>5</v>
      </c>
      <c r="M518" s="103" t="s">
        <v>34</v>
      </c>
      <c r="N518" s="41">
        <v>8</v>
      </c>
      <c r="O518" s="38">
        <f t="shared" si="62"/>
        <v>40</v>
      </c>
      <c r="P518" s="35">
        <f t="shared" si="63"/>
        <v>467</v>
      </c>
      <c r="Q518" s="34">
        <f t="shared" si="64"/>
        <v>560.4</v>
      </c>
      <c r="Y518" s="214"/>
      <c r="Z518" s="214"/>
      <c r="AA518" s="33">
        <v>467</v>
      </c>
    </row>
    <row r="519" spans="1:27" ht="15" customHeight="1" x14ac:dyDescent="0.25">
      <c r="A519" s="59" t="s">
        <v>302</v>
      </c>
      <c r="B519" s="58" t="s">
        <v>1625</v>
      </c>
      <c r="C519" s="60">
        <v>1000</v>
      </c>
      <c r="D519" s="60">
        <v>40</v>
      </c>
      <c r="E519" s="57">
        <v>108</v>
      </c>
      <c r="F519" s="55" t="s">
        <v>1746</v>
      </c>
      <c r="G519" s="54" t="s">
        <v>1747</v>
      </c>
      <c r="H519" s="53" t="s">
        <v>0</v>
      </c>
      <c r="I519" s="51" t="s">
        <v>3</v>
      </c>
      <c r="J519" s="49" t="s">
        <v>3</v>
      </c>
      <c r="K519" s="48">
        <v>5</v>
      </c>
      <c r="L519" s="45">
        <f t="shared" si="61"/>
        <v>5</v>
      </c>
      <c r="M519" s="103" t="s">
        <v>34</v>
      </c>
      <c r="N519" s="41">
        <v>8</v>
      </c>
      <c r="O519" s="38">
        <f t="shared" si="62"/>
        <v>40</v>
      </c>
      <c r="P519" s="35">
        <f t="shared" si="63"/>
        <v>488</v>
      </c>
      <c r="Q519" s="34">
        <f t="shared" si="64"/>
        <v>585.6</v>
      </c>
      <c r="Y519" s="214"/>
      <c r="Z519" s="214"/>
      <c r="AA519" s="33">
        <v>488</v>
      </c>
    </row>
    <row r="520" spans="1:27" ht="15" customHeight="1" x14ac:dyDescent="0.25">
      <c r="A520" s="59" t="s">
        <v>302</v>
      </c>
      <c r="B520" s="58" t="s">
        <v>1625</v>
      </c>
      <c r="C520" s="60">
        <v>1000</v>
      </c>
      <c r="D520" s="60">
        <v>40</v>
      </c>
      <c r="E520" s="57">
        <v>114</v>
      </c>
      <c r="F520" s="55" t="s">
        <v>1748</v>
      </c>
      <c r="G520" s="54" t="s">
        <v>1749</v>
      </c>
      <c r="H520" s="53" t="s">
        <v>0</v>
      </c>
      <c r="I520" s="51" t="s">
        <v>3</v>
      </c>
      <c r="J520" s="49" t="s">
        <v>3</v>
      </c>
      <c r="K520" s="48">
        <v>4</v>
      </c>
      <c r="L520" s="45">
        <f t="shared" si="61"/>
        <v>4</v>
      </c>
      <c r="M520" s="103" t="s">
        <v>34</v>
      </c>
      <c r="N520" s="41">
        <v>10</v>
      </c>
      <c r="O520" s="38">
        <f t="shared" si="62"/>
        <v>40</v>
      </c>
      <c r="P520" s="35">
        <f t="shared" si="63"/>
        <v>506.5</v>
      </c>
      <c r="Q520" s="34">
        <f t="shared" si="64"/>
        <v>607.79999999999995</v>
      </c>
      <c r="Y520" s="214"/>
      <c r="Z520" s="214"/>
      <c r="AA520" s="33">
        <v>506.5</v>
      </c>
    </row>
    <row r="521" spans="1:27" ht="15" customHeight="1" x14ac:dyDescent="0.25">
      <c r="A521" s="59" t="s">
        <v>302</v>
      </c>
      <c r="B521" s="58" t="s">
        <v>1625</v>
      </c>
      <c r="C521" s="60">
        <v>1000</v>
      </c>
      <c r="D521" s="60">
        <v>40</v>
      </c>
      <c r="E521" s="57">
        <v>133</v>
      </c>
      <c r="F521" s="55" t="s">
        <v>1750</v>
      </c>
      <c r="G521" s="54" t="s">
        <v>1751</v>
      </c>
      <c r="H521" s="53" t="s">
        <v>0</v>
      </c>
      <c r="I521" s="51" t="s">
        <v>3</v>
      </c>
      <c r="J521" s="49" t="s">
        <v>3</v>
      </c>
      <c r="K521" s="48">
        <v>4</v>
      </c>
      <c r="L521" s="45">
        <f t="shared" si="61"/>
        <v>4</v>
      </c>
      <c r="M521" s="103" t="s">
        <v>34</v>
      </c>
      <c r="N521" s="41">
        <v>10</v>
      </c>
      <c r="O521" s="38">
        <f t="shared" si="62"/>
        <v>40</v>
      </c>
      <c r="P521" s="35">
        <f t="shared" si="63"/>
        <v>548</v>
      </c>
      <c r="Q521" s="34">
        <f t="shared" si="64"/>
        <v>657.6</v>
      </c>
      <c r="Y521" s="214"/>
      <c r="Z521" s="214"/>
      <c r="AA521" s="33">
        <v>548</v>
      </c>
    </row>
    <row r="522" spans="1:27" ht="15" customHeight="1" x14ac:dyDescent="0.25">
      <c r="A522" s="59" t="s">
        <v>302</v>
      </c>
      <c r="B522" s="58" t="s">
        <v>1625</v>
      </c>
      <c r="C522" s="60">
        <v>1000</v>
      </c>
      <c r="D522" s="60">
        <v>40</v>
      </c>
      <c r="E522" s="57">
        <v>159</v>
      </c>
      <c r="F522" s="55" t="s">
        <v>1752</v>
      </c>
      <c r="G522" s="54" t="s">
        <v>1753</v>
      </c>
      <c r="H522" s="53" t="s">
        <v>0</v>
      </c>
      <c r="I522" s="51" t="s">
        <v>3</v>
      </c>
      <c r="J522" s="49" t="s">
        <v>3</v>
      </c>
      <c r="K522" s="48">
        <v>3</v>
      </c>
      <c r="L522" s="45">
        <f t="shared" si="61"/>
        <v>3</v>
      </c>
      <c r="M522" s="103" t="s">
        <v>34</v>
      </c>
      <c r="N522" s="41">
        <v>14</v>
      </c>
      <c r="O522" s="38">
        <f t="shared" si="62"/>
        <v>42</v>
      </c>
      <c r="P522" s="35">
        <f t="shared" si="63"/>
        <v>608.5</v>
      </c>
      <c r="Q522" s="34">
        <f t="shared" si="64"/>
        <v>730.2</v>
      </c>
      <c r="Y522" s="214"/>
      <c r="Z522" s="214"/>
      <c r="AA522" s="33">
        <v>608.5</v>
      </c>
    </row>
    <row r="523" spans="1:27" ht="15" customHeight="1" x14ac:dyDescent="0.25">
      <c r="A523" s="59" t="s">
        <v>302</v>
      </c>
      <c r="B523" s="58" t="s">
        <v>1625</v>
      </c>
      <c r="C523" s="60">
        <v>1000</v>
      </c>
      <c r="D523" s="60">
        <v>40</v>
      </c>
      <c r="E523" s="57">
        <v>169</v>
      </c>
      <c r="F523" s="55" t="s">
        <v>1754</v>
      </c>
      <c r="G523" s="54" t="s">
        <v>1755</v>
      </c>
      <c r="H523" s="53" t="s">
        <v>0</v>
      </c>
      <c r="I523" s="51" t="s">
        <v>3</v>
      </c>
      <c r="J523" s="49" t="s">
        <v>3</v>
      </c>
      <c r="K523" s="48">
        <v>3</v>
      </c>
      <c r="L523" s="45">
        <f t="shared" si="61"/>
        <v>3</v>
      </c>
      <c r="M523" s="103" t="s">
        <v>34</v>
      </c>
      <c r="N523" s="41">
        <v>14</v>
      </c>
      <c r="O523" s="38">
        <f t="shared" si="62"/>
        <v>42</v>
      </c>
      <c r="P523" s="35">
        <f t="shared" si="63"/>
        <v>637.5</v>
      </c>
      <c r="Q523" s="34">
        <f t="shared" si="64"/>
        <v>765</v>
      </c>
      <c r="Y523" s="214"/>
      <c r="Z523" s="214"/>
      <c r="AA523" s="33">
        <v>637.5</v>
      </c>
    </row>
    <row r="524" spans="1:27" ht="15" customHeight="1" x14ac:dyDescent="0.25">
      <c r="A524" s="59" t="s">
        <v>302</v>
      </c>
      <c r="B524" s="58" t="s">
        <v>1625</v>
      </c>
      <c r="C524" s="60">
        <v>1000</v>
      </c>
      <c r="D524" s="60">
        <v>40</v>
      </c>
      <c r="E524" s="57">
        <v>219</v>
      </c>
      <c r="F524" s="55" t="s">
        <v>1756</v>
      </c>
      <c r="G524" s="54" t="s">
        <v>1757</v>
      </c>
      <c r="H524" s="53" t="s">
        <v>0</v>
      </c>
      <c r="I524" s="51" t="s">
        <v>3</v>
      </c>
      <c r="J524" s="49" t="s">
        <v>3</v>
      </c>
      <c r="K524" s="48">
        <v>3</v>
      </c>
      <c r="L524" s="45">
        <f t="shared" si="61"/>
        <v>3</v>
      </c>
      <c r="M524" s="103" t="s">
        <v>34</v>
      </c>
      <c r="N524" s="41">
        <v>14</v>
      </c>
      <c r="O524" s="38">
        <f t="shared" si="62"/>
        <v>42</v>
      </c>
      <c r="P524" s="35">
        <f t="shared" si="63"/>
        <v>802</v>
      </c>
      <c r="Q524" s="34">
        <f t="shared" si="64"/>
        <v>962.4</v>
      </c>
      <c r="Y524" s="214"/>
      <c r="Z524" s="214"/>
      <c r="AA524" s="33">
        <v>802</v>
      </c>
    </row>
    <row r="525" spans="1:27" ht="15" customHeight="1" x14ac:dyDescent="0.25">
      <c r="A525" s="59" t="s">
        <v>302</v>
      </c>
      <c r="B525" s="58" t="s">
        <v>1625</v>
      </c>
      <c r="C525" s="60">
        <v>1000</v>
      </c>
      <c r="D525" s="60">
        <v>40</v>
      </c>
      <c r="E525" s="57">
        <v>273</v>
      </c>
      <c r="F525" s="55" t="s">
        <v>1758</v>
      </c>
      <c r="G525" s="54" t="s">
        <v>1759</v>
      </c>
      <c r="H525" s="53" t="s">
        <v>0</v>
      </c>
      <c r="I525" s="51" t="s">
        <v>3</v>
      </c>
      <c r="J525" s="49"/>
      <c r="K525" s="48">
        <v>2</v>
      </c>
      <c r="L525" s="45">
        <f t="shared" si="61"/>
        <v>2</v>
      </c>
      <c r="M525" s="103" t="s">
        <v>34</v>
      </c>
      <c r="N525" s="41">
        <v>20</v>
      </c>
      <c r="O525" s="38">
        <f t="shared" si="62"/>
        <v>40</v>
      </c>
      <c r="P525" s="35">
        <f t="shared" si="63"/>
        <v>1149</v>
      </c>
      <c r="Q525" s="34">
        <f t="shared" si="64"/>
        <v>1378.8</v>
      </c>
      <c r="Y525" s="214"/>
      <c r="Z525" s="214"/>
      <c r="AA525" s="33">
        <v>1149</v>
      </c>
    </row>
    <row r="526" spans="1:27" ht="15" customHeight="1" x14ac:dyDescent="0.25">
      <c r="A526" s="59" t="s">
        <v>302</v>
      </c>
      <c r="B526" s="58" t="s">
        <v>1625</v>
      </c>
      <c r="C526" s="60">
        <v>1000</v>
      </c>
      <c r="D526" s="57">
        <v>50</v>
      </c>
      <c r="E526" s="57">
        <v>18</v>
      </c>
      <c r="F526" s="55" t="s">
        <v>1760</v>
      </c>
      <c r="G526" s="54" t="s">
        <v>1761</v>
      </c>
      <c r="H526" s="53" t="s">
        <v>0</v>
      </c>
      <c r="I526" s="51" t="s">
        <v>3</v>
      </c>
      <c r="J526" s="49"/>
      <c r="K526" s="48">
        <v>8</v>
      </c>
      <c r="L526" s="45">
        <f t="shared" si="61"/>
        <v>8</v>
      </c>
      <c r="M526" s="103" t="s">
        <v>34</v>
      </c>
      <c r="N526" s="41">
        <v>5</v>
      </c>
      <c r="O526" s="38">
        <f t="shared" si="62"/>
        <v>40</v>
      </c>
      <c r="P526" s="35">
        <f t="shared" si="63"/>
        <v>281.5</v>
      </c>
      <c r="Q526" s="34">
        <f t="shared" si="64"/>
        <v>337.8</v>
      </c>
      <c r="Y526" s="214"/>
      <c r="Z526" s="214"/>
      <c r="AA526" s="33">
        <v>281.5</v>
      </c>
    </row>
    <row r="527" spans="1:27" ht="15" customHeight="1" x14ac:dyDescent="0.25">
      <c r="A527" s="59" t="s">
        <v>302</v>
      </c>
      <c r="B527" s="58" t="s">
        <v>1625</v>
      </c>
      <c r="C527" s="60">
        <v>1000</v>
      </c>
      <c r="D527" s="60">
        <v>50</v>
      </c>
      <c r="E527" s="57">
        <v>21</v>
      </c>
      <c r="F527" s="55" t="s">
        <v>1762</v>
      </c>
      <c r="G527" s="54" t="s">
        <v>1763</v>
      </c>
      <c r="H527" s="53" t="s">
        <v>0</v>
      </c>
      <c r="I527" s="51" t="s">
        <v>3</v>
      </c>
      <c r="J527" s="49"/>
      <c r="K527" s="48">
        <v>7</v>
      </c>
      <c r="L527" s="45">
        <f t="shared" si="61"/>
        <v>7</v>
      </c>
      <c r="M527" s="103" t="s">
        <v>34</v>
      </c>
      <c r="N527" s="41">
        <v>6</v>
      </c>
      <c r="O527" s="38">
        <f t="shared" si="62"/>
        <v>42</v>
      </c>
      <c r="P527" s="35">
        <f t="shared" si="63"/>
        <v>287</v>
      </c>
      <c r="Q527" s="34">
        <f t="shared" si="64"/>
        <v>344.4</v>
      </c>
      <c r="Y527" s="214"/>
      <c r="Z527" s="214"/>
      <c r="AA527" s="33">
        <v>287</v>
      </c>
    </row>
    <row r="528" spans="1:27" ht="15" customHeight="1" x14ac:dyDescent="0.25">
      <c r="A528" s="59" t="s">
        <v>302</v>
      </c>
      <c r="B528" s="58" t="s">
        <v>1625</v>
      </c>
      <c r="C528" s="60">
        <v>1000</v>
      </c>
      <c r="D528" s="60">
        <v>50</v>
      </c>
      <c r="E528" s="57">
        <v>25</v>
      </c>
      <c r="F528" s="55" t="s">
        <v>1764</v>
      </c>
      <c r="G528" s="54" t="s">
        <v>1765</v>
      </c>
      <c r="H528" s="53" t="s">
        <v>0</v>
      </c>
      <c r="I528" s="51" t="s">
        <v>3</v>
      </c>
      <c r="J528" s="49"/>
      <c r="K528" s="48">
        <v>7</v>
      </c>
      <c r="L528" s="45">
        <f t="shared" si="61"/>
        <v>7</v>
      </c>
      <c r="M528" s="103" t="s">
        <v>34</v>
      </c>
      <c r="N528" s="41">
        <v>6</v>
      </c>
      <c r="O528" s="38">
        <f t="shared" si="62"/>
        <v>42</v>
      </c>
      <c r="P528" s="35">
        <f t="shared" si="63"/>
        <v>327.5</v>
      </c>
      <c r="Q528" s="34">
        <f t="shared" si="64"/>
        <v>393</v>
      </c>
      <c r="Y528" s="214"/>
      <c r="Z528" s="214"/>
      <c r="AA528" s="33">
        <v>327.5</v>
      </c>
    </row>
    <row r="529" spans="1:27" ht="15" customHeight="1" x14ac:dyDescent="0.25">
      <c r="A529" s="59" t="s">
        <v>302</v>
      </c>
      <c r="B529" s="58" t="s">
        <v>1625</v>
      </c>
      <c r="C529" s="60">
        <v>1000</v>
      </c>
      <c r="D529" s="60">
        <v>50</v>
      </c>
      <c r="E529" s="57">
        <v>28</v>
      </c>
      <c r="F529" s="55" t="s">
        <v>1766</v>
      </c>
      <c r="G529" s="54" t="s">
        <v>1767</v>
      </c>
      <c r="H529" s="53" t="s">
        <v>0</v>
      </c>
      <c r="I529" s="51" t="s">
        <v>3</v>
      </c>
      <c r="J529" s="49"/>
      <c r="K529" s="48">
        <v>7</v>
      </c>
      <c r="L529" s="45">
        <f t="shared" si="61"/>
        <v>7</v>
      </c>
      <c r="M529" s="103" t="s">
        <v>34</v>
      </c>
      <c r="N529" s="41">
        <v>6</v>
      </c>
      <c r="O529" s="38">
        <f t="shared" si="62"/>
        <v>42</v>
      </c>
      <c r="P529" s="35">
        <f t="shared" si="63"/>
        <v>337.5</v>
      </c>
      <c r="Q529" s="34">
        <f t="shared" si="64"/>
        <v>405</v>
      </c>
      <c r="Y529" s="214"/>
      <c r="Z529" s="214"/>
      <c r="AA529" s="33">
        <v>337.5</v>
      </c>
    </row>
    <row r="530" spans="1:27" ht="15" customHeight="1" x14ac:dyDescent="0.25">
      <c r="A530" s="59" t="s">
        <v>302</v>
      </c>
      <c r="B530" s="58" t="s">
        <v>1625</v>
      </c>
      <c r="C530" s="60">
        <v>1000</v>
      </c>
      <c r="D530" s="60">
        <v>50</v>
      </c>
      <c r="E530" s="57">
        <v>32</v>
      </c>
      <c r="F530" s="55" t="s">
        <v>1768</v>
      </c>
      <c r="G530" s="54" t="s">
        <v>1769</v>
      </c>
      <c r="H530" s="53" t="s">
        <v>0</v>
      </c>
      <c r="I530" s="51" t="s">
        <v>3</v>
      </c>
      <c r="J530" s="49"/>
      <c r="K530" s="48">
        <v>7</v>
      </c>
      <c r="L530" s="45">
        <f t="shared" si="61"/>
        <v>7</v>
      </c>
      <c r="M530" s="103" t="s">
        <v>34</v>
      </c>
      <c r="N530" s="41">
        <v>6</v>
      </c>
      <c r="O530" s="38">
        <f t="shared" si="62"/>
        <v>42</v>
      </c>
      <c r="P530" s="35">
        <f t="shared" si="63"/>
        <v>357.5</v>
      </c>
      <c r="Q530" s="34">
        <f t="shared" si="64"/>
        <v>429</v>
      </c>
      <c r="Y530" s="214"/>
      <c r="Z530" s="214"/>
      <c r="AA530" s="33">
        <v>357.5</v>
      </c>
    </row>
    <row r="531" spans="1:27" ht="15" customHeight="1" x14ac:dyDescent="0.25">
      <c r="A531" s="59" t="s">
        <v>302</v>
      </c>
      <c r="B531" s="58" t="s">
        <v>1625</v>
      </c>
      <c r="C531" s="60">
        <v>1000</v>
      </c>
      <c r="D531" s="60">
        <v>50</v>
      </c>
      <c r="E531" s="57">
        <v>35</v>
      </c>
      <c r="F531" s="55" t="s">
        <v>1770</v>
      </c>
      <c r="G531" s="54" t="s">
        <v>1771</v>
      </c>
      <c r="H531" s="53" t="s">
        <v>0</v>
      </c>
      <c r="I531" s="51" t="s">
        <v>3</v>
      </c>
      <c r="J531" s="49" t="s">
        <v>3</v>
      </c>
      <c r="K531" s="48">
        <v>7</v>
      </c>
      <c r="L531" s="45">
        <f t="shared" si="61"/>
        <v>7</v>
      </c>
      <c r="M531" s="103" t="s">
        <v>34</v>
      </c>
      <c r="N531" s="41">
        <v>6</v>
      </c>
      <c r="O531" s="38">
        <f t="shared" si="62"/>
        <v>42</v>
      </c>
      <c r="P531" s="35">
        <f t="shared" si="63"/>
        <v>376</v>
      </c>
      <c r="Q531" s="34">
        <f t="shared" si="64"/>
        <v>451.2</v>
      </c>
      <c r="Y531" s="214"/>
      <c r="Z531" s="214"/>
      <c r="AA531" s="33">
        <v>376</v>
      </c>
    </row>
    <row r="532" spans="1:27" ht="15" customHeight="1" x14ac:dyDescent="0.25">
      <c r="A532" s="59" t="s">
        <v>302</v>
      </c>
      <c r="B532" s="58" t="s">
        <v>1625</v>
      </c>
      <c r="C532" s="60">
        <v>1000</v>
      </c>
      <c r="D532" s="60">
        <v>50</v>
      </c>
      <c r="E532" s="57">
        <v>38</v>
      </c>
      <c r="F532" s="55" t="s">
        <v>1772</v>
      </c>
      <c r="G532" s="54" t="s">
        <v>1773</v>
      </c>
      <c r="H532" s="53" t="s">
        <v>0</v>
      </c>
      <c r="I532" s="51" t="s">
        <v>3</v>
      </c>
      <c r="J532" s="49"/>
      <c r="K532" s="48">
        <v>7</v>
      </c>
      <c r="L532" s="45">
        <f t="shared" si="61"/>
        <v>7</v>
      </c>
      <c r="M532" s="103" t="s">
        <v>34</v>
      </c>
      <c r="N532" s="41">
        <v>6</v>
      </c>
      <c r="O532" s="38">
        <f t="shared" si="62"/>
        <v>42</v>
      </c>
      <c r="P532" s="35">
        <f t="shared" si="63"/>
        <v>421</v>
      </c>
      <c r="Q532" s="34">
        <f t="shared" si="64"/>
        <v>505.2</v>
      </c>
      <c r="Y532" s="214"/>
      <c r="Z532" s="214"/>
      <c r="AA532" s="33">
        <v>421</v>
      </c>
    </row>
    <row r="533" spans="1:27" ht="15" customHeight="1" x14ac:dyDescent="0.25">
      <c r="A533" s="59" t="s">
        <v>302</v>
      </c>
      <c r="B533" s="58" t="s">
        <v>1625</v>
      </c>
      <c r="C533" s="60">
        <v>1000</v>
      </c>
      <c r="D533" s="60">
        <v>50</v>
      </c>
      <c r="E533" s="57">
        <v>42</v>
      </c>
      <c r="F533" s="55" t="s">
        <v>1774</v>
      </c>
      <c r="G533" s="54" t="s">
        <v>1775</v>
      </c>
      <c r="H533" s="53" t="s">
        <v>0</v>
      </c>
      <c r="I533" s="51" t="s">
        <v>3</v>
      </c>
      <c r="J533" s="49" t="s">
        <v>3</v>
      </c>
      <c r="K533" s="48">
        <v>7</v>
      </c>
      <c r="L533" s="45">
        <f t="shared" si="61"/>
        <v>7</v>
      </c>
      <c r="M533" s="103" t="s">
        <v>34</v>
      </c>
      <c r="N533" s="41">
        <v>6</v>
      </c>
      <c r="O533" s="38">
        <f t="shared" si="62"/>
        <v>42</v>
      </c>
      <c r="P533" s="35">
        <f t="shared" si="63"/>
        <v>440</v>
      </c>
      <c r="Q533" s="34">
        <f t="shared" si="64"/>
        <v>528</v>
      </c>
      <c r="Y533" s="214"/>
      <c r="Z533" s="214"/>
      <c r="AA533" s="33">
        <v>440</v>
      </c>
    </row>
    <row r="534" spans="1:27" ht="15" customHeight="1" x14ac:dyDescent="0.25">
      <c r="A534" s="59" t="s">
        <v>302</v>
      </c>
      <c r="B534" s="58" t="s">
        <v>1625</v>
      </c>
      <c r="C534" s="60">
        <v>1000</v>
      </c>
      <c r="D534" s="60">
        <v>50</v>
      </c>
      <c r="E534" s="57">
        <v>45</v>
      </c>
      <c r="F534" s="55" t="s">
        <v>1776</v>
      </c>
      <c r="G534" s="54" t="s">
        <v>1777</v>
      </c>
      <c r="H534" s="53" t="s">
        <v>0</v>
      </c>
      <c r="I534" s="51" t="s">
        <v>3</v>
      </c>
      <c r="J534" s="49" t="s">
        <v>3</v>
      </c>
      <c r="K534" s="48">
        <v>7</v>
      </c>
      <c r="L534" s="45">
        <f t="shared" si="61"/>
        <v>7</v>
      </c>
      <c r="M534" s="103" t="s">
        <v>34</v>
      </c>
      <c r="N534" s="41">
        <v>6</v>
      </c>
      <c r="O534" s="38">
        <f t="shared" si="62"/>
        <v>42</v>
      </c>
      <c r="P534" s="35">
        <f t="shared" si="63"/>
        <v>445.5</v>
      </c>
      <c r="Q534" s="34">
        <f t="shared" si="64"/>
        <v>534.6</v>
      </c>
      <c r="Y534" s="214"/>
      <c r="Z534" s="214"/>
      <c r="AA534" s="33">
        <v>445.5</v>
      </c>
    </row>
    <row r="535" spans="1:27" ht="15" customHeight="1" x14ac:dyDescent="0.25">
      <c r="A535" s="59" t="s">
        <v>302</v>
      </c>
      <c r="B535" s="58" t="s">
        <v>1625</v>
      </c>
      <c r="C535" s="60">
        <v>1000</v>
      </c>
      <c r="D535" s="60">
        <v>50</v>
      </c>
      <c r="E535" s="57">
        <v>48</v>
      </c>
      <c r="F535" s="55" t="s">
        <v>1778</v>
      </c>
      <c r="G535" s="54" t="s">
        <v>1779</v>
      </c>
      <c r="H535" s="53" t="s">
        <v>0</v>
      </c>
      <c r="I535" s="51" t="s">
        <v>3</v>
      </c>
      <c r="J535" s="49" t="s">
        <v>3</v>
      </c>
      <c r="K535" s="48">
        <v>6</v>
      </c>
      <c r="L535" s="45">
        <f t="shared" si="61"/>
        <v>6</v>
      </c>
      <c r="M535" s="103" t="s">
        <v>34</v>
      </c>
      <c r="N535" s="41">
        <v>7</v>
      </c>
      <c r="O535" s="38">
        <f t="shared" si="62"/>
        <v>42</v>
      </c>
      <c r="P535" s="35">
        <f t="shared" si="63"/>
        <v>446.5</v>
      </c>
      <c r="Q535" s="34">
        <f t="shared" si="64"/>
        <v>535.79999999999995</v>
      </c>
      <c r="Y535" s="214"/>
      <c r="Z535" s="214"/>
      <c r="AA535" s="33">
        <v>446.5</v>
      </c>
    </row>
    <row r="536" spans="1:27" ht="15" customHeight="1" x14ac:dyDescent="0.25">
      <c r="A536" s="59" t="s">
        <v>302</v>
      </c>
      <c r="B536" s="58" t="s">
        <v>1625</v>
      </c>
      <c r="C536" s="60">
        <v>1000</v>
      </c>
      <c r="D536" s="60">
        <v>50</v>
      </c>
      <c r="E536" s="57">
        <v>54</v>
      </c>
      <c r="F536" s="55" t="s">
        <v>1780</v>
      </c>
      <c r="G536" s="54" t="s">
        <v>1781</v>
      </c>
      <c r="H536" s="53" t="s">
        <v>0</v>
      </c>
      <c r="I536" s="51" t="s">
        <v>3</v>
      </c>
      <c r="J536" s="49"/>
      <c r="K536" s="48">
        <v>6</v>
      </c>
      <c r="L536" s="45">
        <f t="shared" si="61"/>
        <v>6</v>
      </c>
      <c r="M536" s="103" t="s">
        <v>34</v>
      </c>
      <c r="N536" s="41">
        <v>7</v>
      </c>
      <c r="O536" s="38">
        <f t="shared" si="62"/>
        <v>42</v>
      </c>
      <c r="P536" s="35">
        <f t="shared" si="63"/>
        <v>457.5</v>
      </c>
      <c r="Q536" s="34">
        <f t="shared" si="64"/>
        <v>549</v>
      </c>
      <c r="Y536" s="214"/>
      <c r="Z536" s="214"/>
      <c r="AA536" s="33">
        <v>457.5</v>
      </c>
    </row>
    <row r="537" spans="1:27" ht="15" customHeight="1" x14ac:dyDescent="0.25">
      <c r="A537" s="59" t="s">
        <v>302</v>
      </c>
      <c r="B537" s="58" t="s">
        <v>1625</v>
      </c>
      <c r="C537" s="60">
        <v>1000</v>
      </c>
      <c r="D537" s="60">
        <v>50</v>
      </c>
      <c r="E537" s="57">
        <v>57</v>
      </c>
      <c r="F537" s="55" t="s">
        <v>1782</v>
      </c>
      <c r="G537" s="54" t="s">
        <v>1783</v>
      </c>
      <c r="H537" s="53" t="s">
        <v>0</v>
      </c>
      <c r="I537" s="51" t="s">
        <v>3</v>
      </c>
      <c r="J537" s="49" t="s">
        <v>3</v>
      </c>
      <c r="K537" s="48">
        <v>6</v>
      </c>
      <c r="L537" s="45">
        <f t="shared" si="61"/>
        <v>6</v>
      </c>
      <c r="M537" s="103" t="s">
        <v>34</v>
      </c>
      <c r="N537" s="41">
        <v>7</v>
      </c>
      <c r="O537" s="38">
        <f t="shared" si="62"/>
        <v>42</v>
      </c>
      <c r="P537" s="35">
        <f t="shared" si="63"/>
        <v>459.5</v>
      </c>
      <c r="Q537" s="34">
        <f t="shared" si="64"/>
        <v>551.4</v>
      </c>
      <c r="Y537" s="214"/>
      <c r="Z537" s="214"/>
      <c r="AA537" s="33">
        <v>459.5</v>
      </c>
    </row>
    <row r="538" spans="1:27" ht="15" customHeight="1" x14ac:dyDescent="0.25">
      <c r="A538" s="59" t="s">
        <v>302</v>
      </c>
      <c r="B538" s="58" t="s">
        <v>1625</v>
      </c>
      <c r="C538" s="60">
        <v>1000</v>
      </c>
      <c r="D538" s="60">
        <v>50</v>
      </c>
      <c r="E538" s="57">
        <v>60</v>
      </c>
      <c r="F538" s="55" t="s">
        <v>1784</v>
      </c>
      <c r="G538" s="54" t="s">
        <v>1785</v>
      </c>
      <c r="H538" s="53" t="s">
        <v>0</v>
      </c>
      <c r="I538" s="51" t="s">
        <v>3</v>
      </c>
      <c r="J538" s="49" t="s">
        <v>3</v>
      </c>
      <c r="K538" s="48">
        <v>6</v>
      </c>
      <c r="L538" s="45">
        <f t="shared" si="61"/>
        <v>6</v>
      </c>
      <c r="M538" s="103" t="s">
        <v>34</v>
      </c>
      <c r="N538" s="41">
        <v>7</v>
      </c>
      <c r="O538" s="38">
        <f t="shared" si="62"/>
        <v>42</v>
      </c>
      <c r="P538" s="35">
        <f t="shared" si="63"/>
        <v>479</v>
      </c>
      <c r="Q538" s="34">
        <f t="shared" si="64"/>
        <v>574.79999999999995</v>
      </c>
      <c r="Y538" s="214"/>
      <c r="Z538" s="214"/>
      <c r="AA538" s="33">
        <v>479</v>
      </c>
    </row>
    <row r="539" spans="1:27" ht="15" customHeight="1" x14ac:dyDescent="0.25">
      <c r="A539" s="59" t="s">
        <v>302</v>
      </c>
      <c r="B539" s="58" t="s">
        <v>1625</v>
      </c>
      <c r="C539" s="60">
        <v>1000</v>
      </c>
      <c r="D539" s="60">
        <v>50</v>
      </c>
      <c r="E539" s="57">
        <v>64</v>
      </c>
      <c r="F539" s="55" t="s">
        <v>1786</v>
      </c>
      <c r="G539" s="54" t="s">
        <v>1787</v>
      </c>
      <c r="H539" s="53" t="s">
        <v>0</v>
      </c>
      <c r="I539" s="51"/>
      <c r="J539" s="49" t="s">
        <v>3</v>
      </c>
      <c r="K539" s="48">
        <v>5</v>
      </c>
      <c r="L539" s="45">
        <f t="shared" si="61"/>
        <v>5</v>
      </c>
      <c r="M539" s="103" t="s">
        <v>34</v>
      </c>
      <c r="N539" s="41">
        <v>8</v>
      </c>
      <c r="O539" s="38">
        <f t="shared" si="62"/>
        <v>40</v>
      </c>
      <c r="P539" s="35">
        <f t="shared" si="63"/>
        <v>502</v>
      </c>
      <c r="Q539" s="34">
        <f t="shared" si="64"/>
        <v>602.4</v>
      </c>
      <c r="Y539" s="214"/>
      <c r="Z539" s="214"/>
      <c r="AA539" s="33">
        <v>502</v>
      </c>
    </row>
    <row r="540" spans="1:27" ht="15" customHeight="1" x14ac:dyDescent="0.25">
      <c r="A540" s="59" t="s">
        <v>302</v>
      </c>
      <c r="B540" s="58" t="s">
        <v>1625</v>
      </c>
      <c r="C540" s="60">
        <v>1000</v>
      </c>
      <c r="D540" s="60">
        <v>50</v>
      </c>
      <c r="E540" s="57">
        <v>70</v>
      </c>
      <c r="F540" s="55" t="s">
        <v>1788</v>
      </c>
      <c r="G540" s="54" t="s">
        <v>1789</v>
      </c>
      <c r="H540" s="53" t="s">
        <v>0</v>
      </c>
      <c r="I540" s="51" t="s">
        <v>3</v>
      </c>
      <c r="J540" s="49" t="s">
        <v>3</v>
      </c>
      <c r="K540" s="48">
        <v>5</v>
      </c>
      <c r="L540" s="45">
        <f t="shared" si="61"/>
        <v>5</v>
      </c>
      <c r="M540" s="298" t="s">
        <v>34</v>
      </c>
      <c r="N540" s="41">
        <v>8</v>
      </c>
      <c r="O540" s="38">
        <f t="shared" si="62"/>
        <v>40</v>
      </c>
      <c r="P540" s="299" t="s">
        <v>71</v>
      </c>
      <c r="Q540" s="34"/>
      <c r="Y540" s="214"/>
      <c r="Z540" s="214"/>
      <c r="AA540" s="33">
        <v>525.5</v>
      </c>
    </row>
    <row r="541" spans="1:27" ht="15" customHeight="1" x14ac:dyDescent="0.25">
      <c r="A541" s="59" t="s">
        <v>302</v>
      </c>
      <c r="B541" s="58" t="s">
        <v>1625</v>
      </c>
      <c r="C541" s="60">
        <v>1000</v>
      </c>
      <c r="D541" s="60">
        <v>50</v>
      </c>
      <c r="E541" s="57">
        <v>76</v>
      </c>
      <c r="F541" s="55" t="s">
        <v>1790</v>
      </c>
      <c r="G541" s="54" t="s">
        <v>1791</v>
      </c>
      <c r="H541" s="53" t="s">
        <v>0</v>
      </c>
      <c r="I541" s="51" t="s">
        <v>3</v>
      </c>
      <c r="J541" s="49" t="s">
        <v>3</v>
      </c>
      <c r="K541" s="48">
        <v>5</v>
      </c>
      <c r="L541" s="45">
        <f t="shared" si="61"/>
        <v>5</v>
      </c>
      <c r="M541" s="103" t="s">
        <v>34</v>
      </c>
      <c r="N541" s="41">
        <v>8</v>
      </c>
      <c r="O541" s="38">
        <f t="shared" si="62"/>
        <v>40</v>
      </c>
      <c r="P541" s="35">
        <f>ROUND(AA541*(1-$Q$12),2)</f>
        <v>546</v>
      </c>
      <c r="Q541" s="34">
        <f>ROUND(P541*1.2,2)</f>
        <v>655.20000000000005</v>
      </c>
      <c r="Y541" s="214"/>
      <c r="Z541" s="214"/>
      <c r="AA541" s="33">
        <v>546</v>
      </c>
    </row>
    <row r="542" spans="1:27" ht="15" customHeight="1" x14ac:dyDescent="0.25">
      <c r="A542" s="59" t="s">
        <v>302</v>
      </c>
      <c r="B542" s="58" t="s">
        <v>1625</v>
      </c>
      <c r="C542" s="60">
        <v>1000</v>
      </c>
      <c r="D542" s="60">
        <v>50</v>
      </c>
      <c r="E542" s="57">
        <v>83</v>
      </c>
      <c r="F542" s="55" t="s">
        <v>1792</v>
      </c>
      <c r="G542" s="54" t="s">
        <v>1793</v>
      </c>
      <c r="H542" s="53" t="s">
        <v>0</v>
      </c>
      <c r="I542" s="51"/>
      <c r="J542" s="49" t="s">
        <v>3</v>
      </c>
      <c r="K542" s="48">
        <v>5</v>
      </c>
      <c r="L542" s="45">
        <f t="shared" si="61"/>
        <v>5</v>
      </c>
      <c r="M542" s="298" t="s">
        <v>34</v>
      </c>
      <c r="N542" s="41">
        <v>8</v>
      </c>
      <c r="O542" s="38">
        <f t="shared" si="62"/>
        <v>40</v>
      </c>
      <c r="P542" s="299" t="s">
        <v>71</v>
      </c>
      <c r="Q542" s="34"/>
      <c r="Y542" s="214"/>
      <c r="Z542" s="214"/>
      <c r="AA542" s="33">
        <v>554</v>
      </c>
    </row>
    <row r="543" spans="1:27" ht="15" customHeight="1" x14ac:dyDescent="0.25">
      <c r="A543" s="59" t="s">
        <v>302</v>
      </c>
      <c r="B543" s="58" t="s">
        <v>1625</v>
      </c>
      <c r="C543" s="60">
        <v>1000</v>
      </c>
      <c r="D543" s="60">
        <v>50</v>
      </c>
      <c r="E543" s="57">
        <v>89</v>
      </c>
      <c r="F543" s="55" t="s">
        <v>1794</v>
      </c>
      <c r="G543" s="54" t="s">
        <v>1795</v>
      </c>
      <c r="H543" s="53" t="s">
        <v>0</v>
      </c>
      <c r="I543" s="51" t="s">
        <v>3</v>
      </c>
      <c r="J543" s="49" t="s">
        <v>3</v>
      </c>
      <c r="K543" s="48">
        <v>5</v>
      </c>
      <c r="L543" s="45">
        <f t="shared" si="61"/>
        <v>5</v>
      </c>
      <c r="M543" s="103" t="s">
        <v>34</v>
      </c>
      <c r="N543" s="41">
        <v>8</v>
      </c>
      <c r="O543" s="38">
        <f t="shared" si="62"/>
        <v>40</v>
      </c>
      <c r="P543" s="35">
        <f t="shared" ref="P543:P549" si="65">ROUND(AA543*(1-$Q$12),2)</f>
        <v>571</v>
      </c>
      <c r="Q543" s="34">
        <f t="shared" ref="Q543:Q549" si="66">ROUND(P543*1.2,2)</f>
        <v>685.2</v>
      </c>
      <c r="Y543" s="214"/>
      <c r="Z543" s="214"/>
      <c r="AA543" s="33">
        <v>571</v>
      </c>
    </row>
    <row r="544" spans="1:27" ht="15" customHeight="1" x14ac:dyDescent="0.25">
      <c r="A544" s="59" t="s">
        <v>302</v>
      </c>
      <c r="B544" s="58" t="s">
        <v>1625</v>
      </c>
      <c r="C544" s="60">
        <v>1000</v>
      </c>
      <c r="D544" s="60">
        <v>50</v>
      </c>
      <c r="E544" s="57">
        <v>102</v>
      </c>
      <c r="F544" s="55" t="s">
        <v>1796</v>
      </c>
      <c r="G544" s="54" t="s">
        <v>1797</v>
      </c>
      <c r="H544" s="53" t="s">
        <v>0</v>
      </c>
      <c r="I544" s="51"/>
      <c r="J544" s="49" t="s">
        <v>3</v>
      </c>
      <c r="K544" s="48">
        <v>4</v>
      </c>
      <c r="L544" s="45">
        <f t="shared" si="61"/>
        <v>4</v>
      </c>
      <c r="M544" s="103" t="s">
        <v>34</v>
      </c>
      <c r="N544" s="41">
        <v>10</v>
      </c>
      <c r="O544" s="38">
        <f t="shared" si="62"/>
        <v>40</v>
      </c>
      <c r="P544" s="35">
        <f t="shared" si="65"/>
        <v>592</v>
      </c>
      <c r="Q544" s="34">
        <f t="shared" si="66"/>
        <v>710.4</v>
      </c>
      <c r="Y544" s="214"/>
      <c r="Z544" s="214"/>
      <c r="AA544" s="33">
        <v>592</v>
      </c>
    </row>
    <row r="545" spans="1:27" ht="15" customHeight="1" x14ac:dyDescent="0.25">
      <c r="A545" s="59" t="s">
        <v>302</v>
      </c>
      <c r="B545" s="58" t="s">
        <v>1625</v>
      </c>
      <c r="C545" s="60">
        <v>1000</v>
      </c>
      <c r="D545" s="60">
        <v>50</v>
      </c>
      <c r="E545" s="57">
        <v>108</v>
      </c>
      <c r="F545" s="55" t="s">
        <v>1798</v>
      </c>
      <c r="G545" s="54" t="s">
        <v>1799</v>
      </c>
      <c r="H545" s="53" t="s">
        <v>0</v>
      </c>
      <c r="I545" s="51" t="s">
        <v>3</v>
      </c>
      <c r="J545" s="49" t="s">
        <v>3</v>
      </c>
      <c r="K545" s="48">
        <v>4</v>
      </c>
      <c r="L545" s="45">
        <f t="shared" si="61"/>
        <v>4</v>
      </c>
      <c r="M545" s="103" t="s">
        <v>34</v>
      </c>
      <c r="N545" s="41">
        <v>10</v>
      </c>
      <c r="O545" s="38">
        <f t="shared" si="62"/>
        <v>40</v>
      </c>
      <c r="P545" s="35">
        <f t="shared" si="65"/>
        <v>613</v>
      </c>
      <c r="Q545" s="34">
        <f t="shared" si="66"/>
        <v>735.6</v>
      </c>
      <c r="Y545" s="214"/>
      <c r="Z545" s="214"/>
      <c r="AA545" s="33">
        <v>613</v>
      </c>
    </row>
    <row r="546" spans="1:27" ht="15" customHeight="1" x14ac:dyDescent="0.25">
      <c r="A546" s="59" t="s">
        <v>302</v>
      </c>
      <c r="B546" s="58" t="s">
        <v>1625</v>
      </c>
      <c r="C546" s="60">
        <v>1000</v>
      </c>
      <c r="D546" s="60">
        <v>50</v>
      </c>
      <c r="E546" s="57">
        <v>114</v>
      </c>
      <c r="F546" s="55" t="s">
        <v>1800</v>
      </c>
      <c r="G546" s="54" t="s">
        <v>1801</v>
      </c>
      <c r="H546" s="53" t="s">
        <v>0</v>
      </c>
      <c r="I546" s="51" t="s">
        <v>3</v>
      </c>
      <c r="J546" s="49" t="s">
        <v>3</v>
      </c>
      <c r="K546" s="48">
        <v>4</v>
      </c>
      <c r="L546" s="45">
        <f t="shared" si="61"/>
        <v>4</v>
      </c>
      <c r="M546" s="103" t="s">
        <v>34</v>
      </c>
      <c r="N546" s="41">
        <v>10</v>
      </c>
      <c r="O546" s="38">
        <f t="shared" si="62"/>
        <v>40</v>
      </c>
      <c r="P546" s="35">
        <f t="shared" si="65"/>
        <v>635</v>
      </c>
      <c r="Q546" s="34">
        <f t="shared" si="66"/>
        <v>762</v>
      </c>
      <c r="Y546" s="214"/>
      <c r="Z546" s="214"/>
      <c r="AA546" s="33">
        <v>635</v>
      </c>
    </row>
    <row r="547" spans="1:27" ht="15" customHeight="1" x14ac:dyDescent="0.25">
      <c r="A547" s="59" t="s">
        <v>302</v>
      </c>
      <c r="B547" s="58" t="s">
        <v>1625</v>
      </c>
      <c r="C547" s="60">
        <v>1000</v>
      </c>
      <c r="D547" s="60">
        <v>50</v>
      </c>
      <c r="E547" s="57">
        <v>133</v>
      </c>
      <c r="F547" s="55" t="s">
        <v>1802</v>
      </c>
      <c r="G547" s="54" t="s">
        <v>1803</v>
      </c>
      <c r="H547" s="53" t="s">
        <v>0</v>
      </c>
      <c r="I547" s="51" t="s">
        <v>3</v>
      </c>
      <c r="J547" s="49" t="s">
        <v>3</v>
      </c>
      <c r="K547" s="48">
        <v>3</v>
      </c>
      <c r="L547" s="45">
        <f t="shared" si="61"/>
        <v>3</v>
      </c>
      <c r="M547" s="103" t="s">
        <v>34</v>
      </c>
      <c r="N547" s="41">
        <v>14</v>
      </c>
      <c r="O547" s="38">
        <f t="shared" si="62"/>
        <v>42</v>
      </c>
      <c r="P547" s="35">
        <f t="shared" si="65"/>
        <v>678.5</v>
      </c>
      <c r="Q547" s="34">
        <f t="shared" si="66"/>
        <v>814.2</v>
      </c>
      <c r="Y547" s="214"/>
      <c r="Z547" s="214"/>
      <c r="AA547" s="33">
        <v>678.5</v>
      </c>
    </row>
    <row r="548" spans="1:27" ht="15" customHeight="1" x14ac:dyDescent="0.25">
      <c r="A548" s="59" t="s">
        <v>302</v>
      </c>
      <c r="B548" s="58" t="s">
        <v>1625</v>
      </c>
      <c r="C548" s="60">
        <v>1000</v>
      </c>
      <c r="D548" s="60">
        <v>50</v>
      </c>
      <c r="E548" s="57">
        <v>159</v>
      </c>
      <c r="F548" s="55" t="s">
        <v>1804</v>
      </c>
      <c r="G548" s="54" t="s">
        <v>1805</v>
      </c>
      <c r="H548" s="53" t="s">
        <v>0</v>
      </c>
      <c r="I548" s="51" t="s">
        <v>3</v>
      </c>
      <c r="J548" s="49" t="s">
        <v>3</v>
      </c>
      <c r="K548" s="48">
        <v>3</v>
      </c>
      <c r="L548" s="45">
        <f t="shared" si="61"/>
        <v>3</v>
      </c>
      <c r="M548" s="103" t="s">
        <v>34</v>
      </c>
      <c r="N548" s="41">
        <v>14</v>
      </c>
      <c r="O548" s="38">
        <f t="shared" si="62"/>
        <v>42</v>
      </c>
      <c r="P548" s="35">
        <f t="shared" si="65"/>
        <v>750.5</v>
      </c>
      <c r="Q548" s="34">
        <f t="shared" si="66"/>
        <v>900.6</v>
      </c>
      <c r="Y548" s="214"/>
      <c r="Z548" s="214"/>
      <c r="AA548" s="33">
        <v>750.5</v>
      </c>
    </row>
    <row r="549" spans="1:27" ht="15" customHeight="1" x14ac:dyDescent="0.25">
      <c r="A549" s="59" t="s">
        <v>302</v>
      </c>
      <c r="B549" s="58" t="s">
        <v>1625</v>
      </c>
      <c r="C549" s="60">
        <v>1000</v>
      </c>
      <c r="D549" s="60">
        <v>50</v>
      </c>
      <c r="E549" s="57">
        <v>169</v>
      </c>
      <c r="F549" s="55" t="s">
        <v>1806</v>
      </c>
      <c r="G549" s="54" t="s">
        <v>1807</v>
      </c>
      <c r="H549" s="53" t="s">
        <v>0</v>
      </c>
      <c r="I549" s="51" t="s">
        <v>3</v>
      </c>
      <c r="J549" s="49" t="s">
        <v>3</v>
      </c>
      <c r="K549" s="48">
        <v>3</v>
      </c>
      <c r="L549" s="45">
        <f t="shared" si="61"/>
        <v>3</v>
      </c>
      <c r="M549" s="103" t="s">
        <v>34</v>
      </c>
      <c r="N549" s="41">
        <v>14</v>
      </c>
      <c r="O549" s="38">
        <f t="shared" si="62"/>
        <v>42</v>
      </c>
      <c r="P549" s="35">
        <f t="shared" si="65"/>
        <v>788</v>
      </c>
      <c r="Q549" s="34">
        <f t="shared" si="66"/>
        <v>945.6</v>
      </c>
      <c r="Y549" s="214"/>
      <c r="Z549" s="214"/>
      <c r="AA549" s="33">
        <v>788</v>
      </c>
    </row>
    <row r="550" spans="1:27" ht="15" customHeight="1" x14ac:dyDescent="0.25">
      <c r="A550" s="59" t="s">
        <v>302</v>
      </c>
      <c r="B550" s="58" t="s">
        <v>1625</v>
      </c>
      <c r="C550" s="60">
        <v>1000</v>
      </c>
      <c r="D550" s="60">
        <v>50</v>
      </c>
      <c r="E550" s="57">
        <v>194</v>
      </c>
      <c r="F550" s="55" t="s">
        <v>1808</v>
      </c>
      <c r="G550" s="54" t="s">
        <v>1809</v>
      </c>
      <c r="H550" s="53" t="s">
        <v>0</v>
      </c>
      <c r="I550" s="51"/>
      <c r="J550" s="49" t="s">
        <v>3</v>
      </c>
      <c r="K550" s="48">
        <v>3</v>
      </c>
      <c r="L550" s="45">
        <f t="shared" si="61"/>
        <v>3</v>
      </c>
      <c r="M550" s="298" t="s">
        <v>34</v>
      </c>
      <c r="N550" s="41">
        <v>14</v>
      </c>
      <c r="O550" s="38">
        <f t="shared" si="62"/>
        <v>42</v>
      </c>
      <c r="P550" s="299" t="s">
        <v>71</v>
      </c>
      <c r="Q550" s="34"/>
      <c r="Y550" s="214"/>
      <c r="Z550" s="214"/>
      <c r="AA550" s="33">
        <v>893</v>
      </c>
    </row>
    <row r="551" spans="1:27" ht="15" customHeight="1" x14ac:dyDescent="0.25">
      <c r="A551" s="59" t="s">
        <v>302</v>
      </c>
      <c r="B551" s="58" t="s">
        <v>1625</v>
      </c>
      <c r="C551" s="60">
        <v>1000</v>
      </c>
      <c r="D551" s="60">
        <v>50</v>
      </c>
      <c r="E551" s="57">
        <v>205</v>
      </c>
      <c r="F551" s="55" t="s">
        <v>1810</v>
      </c>
      <c r="G551" s="54" t="s">
        <v>1811</v>
      </c>
      <c r="H551" s="53" t="s">
        <v>0</v>
      </c>
      <c r="I551" s="51"/>
      <c r="J551" s="49" t="s">
        <v>3</v>
      </c>
      <c r="K551" s="48">
        <v>2</v>
      </c>
      <c r="L551" s="45">
        <f t="shared" si="61"/>
        <v>2</v>
      </c>
      <c r="M551" s="298" t="s">
        <v>34</v>
      </c>
      <c r="N551" s="41">
        <v>20</v>
      </c>
      <c r="O551" s="38">
        <f t="shared" si="62"/>
        <v>40</v>
      </c>
      <c r="P551" s="299" t="s">
        <v>71</v>
      </c>
      <c r="Q551" s="34"/>
      <c r="Y551" s="214"/>
      <c r="Z551" s="214"/>
      <c r="AA551" s="33">
        <v>926.5</v>
      </c>
    </row>
    <row r="552" spans="1:27" ht="15" customHeight="1" x14ac:dyDescent="0.25">
      <c r="A552" s="59" t="s">
        <v>302</v>
      </c>
      <c r="B552" s="58" t="s">
        <v>1625</v>
      </c>
      <c r="C552" s="60">
        <v>1000</v>
      </c>
      <c r="D552" s="60">
        <v>50</v>
      </c>
      <c r="E552" s="57">
        <v>219</v>
      </c>
      <c r="F552" s="55" t="s">
        <v>1812</v>
      </c>
      <c r="G552" s="54" t="s">
        <v>1813</v>
      </c>
      <c r="H552" s="53" t="s">
        <v>0</v>
      </c>
      <c r="I552" s="51" t="s">
        <v>3</v>
      </c>
      <c r="J552" s="49" t="s">
        <v>3</v>
      </c>
      <c r="K552" s="48">
        <v>2</v>
      </c>
      <c r="L552" s="45">
        <f t="shared" si="61"/>
        <v>2</v>
      </c>
      <c r="M552" s="103" t="s">
        <v>34</v>
      </c>
      <c r="N552" s="41">
        <v>20</v>
      </c>
      <c r="O552" s="38">
        <f t="shared" si="62"/>
        <v>40</v>
      </c>
      <c r="P552" s="35">
        <f>ROUND(AA552*(1-$Q$12),2)</f>
        <v>993.5</v>
      </c>
      <c r="Q552" s="34">
        <f>ROUND(P552*1.2,2)</f>
        <v>1192.2</v>
      </c>
      <c r="Y552" s="214"/>
      <c r="Z552" s="214"/>
      <c r="AA552" s="33">
        <v>993.5</v>
      </c>
    </row>
    <row r="553" spans="1:27" ht="15" customHeight="1" x14ac:dyDescent="0.25">
      <c r="A553" s="59" t="s">
        <v>302</v>
      </c>
      <c r="B553" s="58" t="s">
        <v>1625</v>
      </c>
      <c r="C553" s="60">
        <v>1000</v>
      </c>
      <c r="D553" s="60">
        <v>50</v>
      </c>
      <c r="E553" s="57">
        <v>245</v>
      </c>
      <c r="F553" s="55" t="s">
        <v>1814</v>
      </c>
      <c r="G553" s="54" t="s">
        <v>1815</v>
      </c>
      <c r="H553" s="53" t="s">
        <v>0</v>
      </c>
      <c r="I553" s="51"/>
      <c r="J553" s="49" t="s">
        <v>3</v>
      </c>
      <c r="K553" s="48">
        <v>2</v>
      </c>
      <c r="L553" s="45">
        <f t="shared" si="61"/>
        <v>2</v>
      </c>
      <c r="M553" s="298" t="s">
        <v>34</v>
      </c>
      <c r="N553" s="41">
        <v>20</v>
      </c>
      <c r="O553" s="38">
        <f t="shared" si="62"/>
        <v>40</v>
      </c>
      <c r="P553" s="299" t="s">
        <v>71</v>
      </c>
      <c r="Q553" s="34"/>
      <c r="Y553" s="214"/>
      <c r="Z553" s="214"/>
      <c r="AA553" s="33">
        <v>1227</v>
      </c>
    </row>
    <row r="554" spans="1:27" ht="15" customHeight="1" x14ac:dyDescent="0.25">
      <c r="A554" s="59" t="s">
        <v>302</v>
      </c>
      <c r="B554" s="58" t="s">
        <v>1625</v>
      </c>
      <c r="C554" s="60">
        <v>1000</v>
      </c>
      <c r="D554" s="57">
        <v>60</v>
      </c>
      <c r="E554" s="57">
        <v>18</v>
      </c>
      <c r="F554" s="55" t="s">
        <v>1816</v>
      </c>
      <c r="G554" s="54" t="s">
        <v>1817</v>
      </c>
      <c r="H554" s="53" t="s">
        <v>0</v>
      </c>
      <c r="I554" s="51" t="s">
        <v>3</v>
      </c>
      <c r="J554" s="49"/>
      <c r="K554" s="48">
        <v>7</v>
      </c>
      <c r="L554" s="45">
        <f t="shared" si="61"/>
        <v>7</v>
      </c>
      <c r="M554" s="298" t="s">
        <v>34</v>
      </c>
      <c r="N554" s="41">
        <v>6</v>
      </c>
      <c r="O554" s="38">
        <f t="shared" si="62"/>
        <v>42</v>
      </c>
      <c r="P554" s="299" t="s">
        <v>71</v>
      </c>
      <c r="Q554" s="34"/>
      <c r="Y554" s="214"/>
      <c r="Z554" s="214"/>
      <c r="AA554" s="33">
        <v>337.5</v>
      </c>
    </row>
    <row r="555" spans="1:27" ht="15" customHeight="1" x14ac:dyDescent="0.25">
      <c r="A555" s="59" t="s">
        <v>302</v>
      </c>
      <c r="B555" s="58" t="s">
        <v>1625</v>
      </c>
      <c r="C555" s="60">
        <v>1000</v>
      </c>
      <c r="D555" s="60">
        <v>60</v>
      </c>
      <c r="E555" s="57">
        <v>21</v>
      </c>
      <c r="F555" s="55" t="s">
        <v>1818</v>
      </c>
      <c r="G555" s="54" t="s">
        <v>1819</v>
      </c>
      <c r="H555" s="53" t="s">
        <v>0</v>
      </c>
      <c r="I555" s="51" t="s">
        <v>3</v>
      </c>
      <c r="J555" s="49"/>
      <c r="K555" s="48">
        <v>7</v>
      </c>
      <c r="L555" s="45">
        <f t="shared" si="61"/>
        <v>7</v>
      </c>
      <c r="M555" s="298" t="s">
        <v>34</v>
      </c>
      <c r="N555" s="41">
        <v>6</v>
      </c>
      <c r="O555" s="38">
        <f t="shared" si="62"/>
        <v>42</v>
      </c>
      <c r="P555" s="299" t="s">
        <v>71</v>
      </c>
      <c r="Q555" s="34"/>
      <c r="Y555" s="214"/>
      <c r="Z555" s="214"/>
      <c r="AA555" s="33">
        <v>348</v>
      </c>
    </row>
    <row r="556" spans="1:27" ht="15" customHeight="1" x14ac:dyDescent="0.25">
      <c r="A556" s="59" t="s">
        <v>302</v>
      </c>
      <c r="B556" s="58" t="s">
        <v>1625</v>
      </c>
      <c r="C556" s="60">
        <v>1000</v>
      </c>
      <c r="D556" s="60">
        <v>60</v>
      </c>
      <c r="E556" s="57">
        <v>25</v>
      </c>
      <c r="F556" s="55" t="s">
        <v>1820</v>
      </c>
      <c r="G556" s="54" t="s">
        <v>1821</v>
      </c>
      <c r="H556" s="53" t="s">
        <v>0</v>
      </c>
      <c r="I556" s="51" t="s">
        <v>3</v>
      </c>
      <c r="J556" s="49"/>
      <c r="K556" s="48">
        <v>7</v>
      </c>
      <c r="L556" s="45">
        <f t="shared" si="61"/>
        <v>7</v>
      </c>
      <c r="M556" s="103" t="s">
        <v>34</v>
      </c>
      <c r="N556" s="41">
        <v>6</v>
      </c>
      <c r="O556" s="38">
        <f t="shared" si="62"/>
        <v>42</v>
      </c>
      <c r="P556" s="35">
        <f>ROUND(AA556*(1-$Q$12),2)</f>
        <v>389</v>
      </c>
      <c r="Q556" s="34">
        <f>ROUND(P556*1.2,2)</f>
        <v>466.8</v>
      </c>
      <c r="Y556" s="214"/>
      <c r="Z556" s="214"/>
      <c r="AA556" s="33">
        <v>389</v>
      </c>
    </row>
    <row r="557" spans="1:27" ht="15" customHeight="1" x14ac:dyDescent="0.25">
      <c r="A557" s="59" t="s">
        <v>302</v>
      </c>
      <c r="B557" s="58" t="s">
        <v>1625</v>
      </c>
      <c r="C557" s="60">
        <v>1000</v>
      </c>
      <c r="D557" s="60">
        <v>60</v>
      </c>
      <c r="E557" s="57">
        <v>28</v>
      </c>
      <c r="F557" s="55" t="s">
        <v>1822</v>
      </c>
      <c r="G557" s="54" t="s">
        <v>1823</v>
      </c>
      <c r="H557" s="53" t="s">
        <v>0</v>
      </c>
      <c r="I557" s="51" t="s">
        <v>3</v>
      </c>
      <c r="J557" s="49"/>
      <c r="K557" s="48">
        <v>6</v>
      </c>
      <c r="L557" s="45">
        <f t="shared" si="61"/>
        <v>6</v>
      </c>
      <c r="M557" s="103" t="s">
        <v>34</v>
      </c>
      <c r="N557" s="41">
        <v>7</v>
      </c>
      <c r="O557" s="38">
        <f t="shared" si="62"/>
        <v>42</v>
      </c>
      <c r="P557" s="35">
        <f>ROUND(AA557*(1-$Q$12),2)</f>
        <v>405.5</v>
      </c>
      <c r="Q557" s="34">
        <f>ROUND(P557*1.2,2)</f>
        <v>486.6</v>
      </c>
      <c r="Y557" s="214"/>
      <c r="Z557" s="214"/>
      <c r="AA557" s="33">
        <v>405.5</v>
      </c>
    </row>
    <row r="558" spans="1:27" ht="15" customHeight="1" x14ac:dyDescent="0.25">
      <c r="A558" s="59" t="s">
        <v>302</v>
      </c>
      <c r="B558" s="58" t="s">
        <v>1625</v>
      </c>
      <c r="C558" s="60">
        <v>1000</v>
      </c>
      <c r="D558" s="60">
        <v>60</v>
      </c>
      <c r="E558" s="57">
        <v>32</v>
      </c>
      <c r="F558" s="55" t="s">
        <v>1824</v>
      </c>
      <c r="G558" s="54" t="s">
        <v>1825</v>
      </c>
      <c r="H558" s="53" t="s">
        <v>0</v>
      </c>
      <c r="I558" s="51" t="s">
        <v>3</v>
      </c>
      <c r="J558" s="49"/>
      <c r="K558" s="48">
        <v>6</v>
      </c>
      <c r="L558" s="45">
        <f t="shared" si="61"/>
        <v>6</v>
      </c>
      <c r="M558" s="103" t="s">
        <v>34</v>
      </c>
      <c r="N558" s="41">
        <v>7</v>
      </c>
      <c r="O558" s="38">
        <f t="shared" si="62"/>
        <v>42</v>
      </c>
      <c r="P558" s="35">
        <f>ROUND(AA558*(1-$Q$12),2)</f>
        <v>427</v>
      </c>
      <c r="Q558" s="34">
        <f>ROUND(P558*1.2,2)</f>
        <v>512.4</v>
      </c>
      <c r="Y558" s="214"/>
      <c r="Z558" s="214"/>
      <c r="AA558" s="33">
        <v>427</v>
      </c>
    </row>
    <row r="559" spans="1:27" ht="15" customHeight="1" x14ac:dyDescent="0.25">
      <c r="A559" s="59" t="s">
        <v>302</v>
      </c>
      <c r="B559" s="58" t="s">
        <v>1625</v>
      </c>
      <c r="C559" s="60">
        <v>1000</v>
      </c>
      <c r="D559" s="60">
        <v>60</v>
      </c>
      <c r="E559" s="57">
        <v>35</v>
      </c>
      <c r="F559" s="55" t="s">
        <v>1826</v>
      </c>
      <c r="G559" s="54" t="s">
        <v>1827</v>
      </c>
      <c r="H559" s="53" t="s">
        <v>0</v>
      </c>
      <c r="I559" s="51" t="s">
        <v>3</v>
      </c>
      <c r="J559" s="49" t="s">
        <v>3</v>
      </c>
      <c r="K559" s="48">
        <v>6</v>
      </c>
      <c r="L559" s="45">
        <f t="shared" si="61"/>
        <v>6</v>
      </c>
      <c r="M559" s="103" t="s">
        <v>34</v>
      </c>
      <c r="N559" s="41">
        <v>7</v>
      </c>
      <c r="O559" s="38">
        <f t="shared" si="62"/>
        <v>42</v>
      </c>
      <c r="P559" s="35">
        <f>ROUND(AA559*(1-$Q$12),2)</f>
        <v>449.5</v>
      </c>
      <c r="Q559" s="34">
        <f>ROUND(P559*1.2,2)</f>
        <v>539.4</v>
      </c>
      <c r="Y559" s="214"/>
      <c r="Z559" s="214"/>
      <c r="AA559" s="33">
        <v>449.5</v>
      </c>
    </row>
    <row r="560" spans="1:27" ht="15" customHeight="1" x14ac:dyDescent="0.25">
      <c r="A560" s="59" t="s">
        <v>302</v>
      </c>
      <c r="B560" s="58" t="s">
        <v>1625</v>
      </c>
      <c r="C560" s="60">
        <v>1000</v>
      </c>
      <c r="D560" s="60">
        <v>60</v>
      </c>
      <c r="E560" s="57">
        <v>38</v>
      </c>
      <c r="F560" s="55" t="s">
        <v>1828</v>
      </c>
      <c r="G560" s="54" t="s">
        <v>1829</v>
      </c>
      <c r="H560" s="53" t="s">
        <v>0</v>
      </c>
      <c r="I560" s="51" t="s">
        <v>3</v>
      </c>
      <c r="J560" s="49"/>
      <c r="K560" s="48">
        <v>6</v>
      </c>
      <c r="L560" s="45">
        <f t="shared" si="61"/>
        <v>6</v>
      </c>
      <c r="M560" s="103" t="s">
        <v>34</v>
      </c>
      <c r="N560" s="41">
        <v>7</v>
      </c>
      <c r="O560" s="38">
        <f t="shared" si="62"/>
        <v>42</v>
      </c>
      <c r="P560" s="35">
        <f>ROUND(AA560*(1-$Q$12),2)</f>
        <v>506.5</v>
      </c>
      <c r="Q560" s="34">
        <f>ROUND(P560*1.2,2)</f>
        <v>607.79999999999995</v>
      </c>
      <c r="Y560" s="214"/>
      <c r="Z560" s="214"/>
      <c r="AA560" s="33">
        <v>506.5</v>
      </c>
    </row>
    <row r="561" spans="1:27" ht="15" customHeight="1" x14ac:dyDescent="0.25">
      <c r="A561" s="59" t="s">
        <v>302</v>
      </c>
      <c r="B561" s="58" t="s">
        <v>1625</v>
      </c>
      <c r="C561" s="60">
        <v>1000</v>
      </c>
      <c r="D561" s="60">
        <v>60</v>
      </c>
      <c r="E561" s="57">
        <v>42</v>
      </c>
      <c r="F561" s="55" t="s">
        <v>1830</v>
      </c>
      <c r="G561" s="54" t="s">
        <v>1831</v>
      </c>
      <c r="H561" s="53" t="s">
        <v>0</v>
      </c>
      <c r="I561" s="51"/>
      <c r="J561" s="49" t="s">
        <v>3</v>
      </c>
      <c r="K561" s="48">
        <v>5</v>
      </c>
      <c r="L561" s="45">
        <f t="shared" si="61"/>
        <v>5</v>
      </c>
      <c r="M561" s="298" t="s">
        <v>34</v>
      </c>
      <c r="N561" s="41">
        <v>8</v>
      </c>
      <c r="O561" s="38">
        <f t="shared" si="62"/>
        <v>40</v>
      </c>
      <c r="P561" s="299" t="s">
        <v>71</v>
      </c>
      <c r="Q561" s="34"/>
      <c r="Y561" s="214"/>
      <c r="Z561" s="214"/>
      <c r="AA561" s="33">
        <v>532.5</v>
      </c>
    </row>
    <row r="562" spans="1:27" ht="15" customHeight="1" x14ac:dyDescent="0.25">
      <c r="A562" s="59" t="s">
        <v>302</v>
      </c>
      <c r="B562" s="58" t="s">
        <v>1625</v>
      </c>
      <c r="C562" s="60">
        <v>1000</v>
      </c>
      <c r="D562" s="60">
        <v>60</v>
      </c>
      <c r="E562" s="57">
        <v>45</v>
      </c>
      <c r="F562" s="297" t="s">
        <v>620</v>
      </c>
      <c r="G562" s="54" t="s">
        <v>1832</v>
      </c>
      <c r="H562" s="53" t="s">
        <v>0</v>
      </c>
      <c r="I562" s="51"/>
      <c r="J562" s="49" t="s">
        <v>3</v>
      </c>
      <c r="K562" s="48">
        <v>5</v>
      </c>
      <c r="L562" s="45">
        <f t="shared" si="61"/>
        <v>5</v>
      </c>
      <c r="M562" s="298" t="s">
        <v>34</v>
      </c>
      <c r="N562" s="41">
        <v>8</v>
      </c>
      <c r="O562" s="38">
        <f t="shared" si="62"/>
        <v>40</v>
      </c>
      <c r="P562" s="299" t="s">
        <v>71</v>
      </c>
      <c r="Q562" s="34"/>
      <c r="Y562" s="214"/>
      <c r="Z562" s="214"/>
      <c r="AA562" s="33">
        <v>538.5</v>
      </c>
    </row>
    <row r="563" spans="1:27" ht="15" customHeight="1" x14ac:dyDescent="0.25">
      <c r="A563" s="59" t="s">
        <v>302</v>
      </c>
      <c r="B563" s="58" t="s">
        <v>1625</v>
      </c>
      <c r="C563" s="60">
        <v>1000</v>
      </c>
      <c r="D563" s="60">
        <v>60</v>
      </c>
      <c r="E563" s="57">
        <v>57</v>
      </c>
      <c r="F563" s="55" t="s">
        <v>1833</v>
      </c>
      <c r="G563" s="54" t="s">
        <v>1834</v>
      </c>
      <c r="H563" s="53" t="s">
        <v>0</v>
      </c>
      <c r="I563" s="51" t="s">
        <v>3</v>
      </c>
      <c r="J563" s="49" t="s">
        <v>3</v>
      </c>
      <c r="K563" s="48">
        <v>5</v>
      </c>
      <c r="L563" s="45">
        <f t="shared" si="61"/>
        <v>5</v>
      </c>
      <c r="M563" s="103" t="s">
        <v>34</v>
      </c>
      <c r="N563" s="41">
        <v>8</v>
      </c>
      <c r="O563" s="38">
        <f t="shared" si="62"/>
        <v>40</v>
      </c>
      <c r="P563" s="35">
        <f>ROUND(AA563*(1-$Q$12),2)</f>
        <v>623.5</v>
      </c>
      <c r="Q563" s="34">
        <f>ROUND(P563*1.2,2)</f>
        <v>748.2</v>
      </c>
      <c r="Y563" s="214"/>
      <c r="Z563" s="214"/>
      <c r="AA563" s="33">
        <v>623.5</v>
      </c>
    </row>
    <row r="564" spans="1:27" ht="15" customHeight="1" x14ac:dyDescent="0.25">
      <c r="A564" s="59" t="s">
        <v>302</v>
      </c>
      <c r="B564" s="58" t="s">
        <v>1625</v>
      </c>
      <c r="C564" s="60">
        <v>1000</v>
      </c>
      <c r="D564" s="60">
        <v>60</v>
      </c>
      <c r="E564" s="57">
        <v>60</v>
      </c>
      <c r="F564" s="55" t="s">
        <v>1835</v>
      </c>
      <c r="G564" s="54" t="s">
        <v>1836</v>
      </c>
      <c r="H564" s="53" t="s">
        <v>0</v>
      </c>
      <c r="I564" s="51" t="s">
        <v>3</v>
      </c>
      <c r="J564" s="49" t="s">
        <v>3</v>
      </c>
      <c r="K564" s="48">
        <v>5</v>
      </c>
      <c r="L564" s="45">
        <f t="shared" si="61"/>
        <v>5</v>
      </c>
      <c r="M564" s="298" t="s">
        <v>34</v>
      </c>
      <c r="N564" s="41">
        <v>8</v>
      </c>
      <c r="O564" s="38">
        <f t="shared" si="62"/>
        <v>40</v>
      </c>
      <c r="P564" s="299" t="s">
        <v>71</v>
      </c>
      <c r="Q564" s="34"/>
      <c r="Y564" s="214"/>
      <c r="Z564" s="214"/>
      <c r="AA564" s="33">
        <v>626.5</v>
      </c>
    </row>
    <row r="565" spans="1:27" ht="15" customHeight="1" x14ac:dyDescent="0.25">
      <c r="A565" s="59" t="s">
        <v>302</v>
      </c>
      <c r="B565" s="58" t="s">
        <v>1625</v>
      </c>
      <c r="C565" s="60">
        <v>1000</v>
      </c>
      <c r="D565" s="60">
        <v>60</v>
      </c>
      <c r="E565" s="57">
        <v>70</v>
      </c>
      <c r="F565" s="55" t="s">
        <v>1837</v>
      </c>
      <c r="G565" s="54" t="s">
        <v>1838</v>
      </c>
      <c r="H565" s="53" t="s">
        <v>0</v>
      </c>
      <c r="I565" s="51" t="s">
        <v>3</v>
      </c>
      <c r="J565" s="49" t="s">
        <v>3</v>
      </c>
      <c r="K565" s="48">
        <v>5</v>
      </c>
      <c r="L565" s="45">
        <f t="shared" si="61"/>
        <v>5</v>
      </c>
      <c r="M565" s="298" t="s">
        <v>34</v>
      </c>
      <c r="N565" s="41">
        <v>8</v>
      </c>
      <c r="O565" s="38">
        <f t="shared" si="62"/>
        <v>40</v>
      </c>
      <c r="P565" s="299" t="s">
        <v>71</v>
      </c>
      <c r="Q565" s="34"/>
      <c r="Y565" s="214"/>
      <c r="Z565" s="214"/>
      <c r="AA565" s="33">
        <v>668</v>
      </c>
    </row>
    <row r="566" spans="1:27" ht="15" customHeight="1" x14ac:dyDescent="0.25">
      <c r="A566" s="59" t="s">
        <v>302</v>
      </c>
      <c r="B566" s="58" t="s">
        <v>1625</v>
      </c>
      <c r="C566" s="60">
        <v>1000</v>
      </c>
      <c r="D566" s="60">
        <v>60</v>
      </c>
      <c r="E566" s="57">
        <v>76</v>
      </c>
      <c r="F566" s="55" t="s">
        <v>1839</v>
      </c>
      <c r="G566" s="54" t="s">
        <v>1840</v>
      </c>
      <c r="H566" s="53" t="s">
        <v>0</v>
      </c>
      <c r="I566" s="51" t="s">
        <v>3</v>
      </c>
      <c r="J566" s="49" t="s">
        <v>3</v>
      </c>
      <c r="K566" s="48">
        <v>4</v>
      </c>
      <c r="L566" s="45">
        <f t="shared" si="61"/>
        <v>4</v>
      </c>
      <c r="M566" s="103" t="s">
        <v>34</v>
      </c>
      <c r="N566" s="41">
        <v>10</v>
      </c>
      <c r="O566" s="38">
        <f t="shared" si="62"/>
        <v>40</v>
      </c>
      <c r="P566" s="35">
        <f t="shared" ref="P566:P572" si="67">ROUND(AA566*(1-$Q$12),2)</f>
        <v>681</v>
      </c>
      <c r="Q566" s="34">
        <f t="shared" ref="Q566:Q572" si="68">ROUND(P566*1.2,2)</f>
        <v>817.2</v>
      </c>
      <c r="Y566" s="214"/>
      <c r="Z566" s="214"/>
      <c r="AA566" s="33">
        <v>681</v>
      </c>
    </row>
    <row r="567" spans="1:27" ht="15" customHeight="1" x14ac:dyDescent="0.25">
      <c r="A567" s="59" t="s">
        <v>302</v>
      </c>
      <c r="B567" s="58" t="s">
        <v>1625</v>
      </c>
      <c r="C567" s="60">
        <v>1000</v>
      </c>
      <c r="D567" s="60">
        <v>60</v>
      </c>
      <c r="E567" s="57">
        <v>83</v>
      </c>
      <c r="F567" s="55" t="s">
        <v>1841</v>
      </c>
      <c r="G567" s="54" t="s">
        <v>1842</v>
      </c>
      <c r="H567" s="53" t="s">
        <v>0</v>
      </c>
      <c r="I567" s="51"/>
      <c r="J567" s="49" t="s">
        <v>3</v>
      </c>
      <c r="K567" s="48">
        <v>4</v>
      </c>
      <c r="L567" s="45">
        <f t="shared" si="61"/>
        <v>4</v>
      </c>
      <c r="M567" s="103" t="s">
        <v>34</v>
      </c>
      <c r="N567" s="41">
        <v>10</v>
      </c>
      <c r="O567" s="38">
        <f t="shared" si="62"/>
        <v>40</v>
      </c>
      <c r="P567" s="35">
        <f t="shared" si="67"/>
        <v>687</v>
      </c>
      <c r="Q567" s="34">
        <f t="shared" si="68"/>
        <v>824.4</v>
      </c>
      <c r="Y567" s="214"/>
      <c r="Z567" s="214"/>
      <c r="AA567" s="33">
        <v>687</v>
      </c>
    </row>
    <row r="568" spans="1:27" ht="15" customHeight="1" x14ac:dyDescent="0.25">
      <c r="A568" s="59" t="s">
        <v>302</v>
      </c>
      <c r="B568" s="58" t="s">
        <v>1625</v>
      </c>
      <c r="C568" s="60">
        <v>1000</v>
      </c>
      <c r="D568" s="60">
        <v>60</v>
      </c>
      <c r="E568" s="57">
        <v>89</v>
      </c>
      <c r="F568" s="55" t="s">
        <v>1843</v>
      </c>
      <c r="G568" s="54" t="s">
        <v>1844</v>
      </c>
      <c r="H568" s="53" t="s">
        <v>0</v>
      </c>
      <c r="I568" s="51" t="s">
        <v>3</v>
      </c>
      <c r="J568" s="49" t="s">
        <v>3</v>
      </c>
      <c r="K568" s="48">
        <v>4</v>
      </c>
      <c r="L568" s="45">
        <f t="shared" si="61"/>
        <v>4</v>
      </c>
      <c r="M568" s="103" t="s">
        <v>34</v>
      </c>
      <c r="N568" s="41">
        <v>10</v>
      </c>
      <c r="O568" s="38">
        <f t="shared" si="62"/>
        <v>40</v>
      </c>
      <c r="P568" s="35">
        <f t="shared" si="67"/>
        <v>696</v>
      </c>
      <c r="Q568" s="34">
        <f t="shared" si="68"/>
        <v>835.2</v>
      </c>
      <c r="Y568" s="214"/>
      <c r="Z568" s="214"/>
      <c r="AA568" s="33">
        <v>696</v>
      </c>
    </row>
    <row r="569" spans="1:27" ht="15" customHeight="1" x14ac:dyDescent="0.25">
      <c r="A569" s="59" t="s">
        <v>302</v>
      </c>
      <c r="B569" s="58" t="s">
        <v>1625</v>
      </c>
      <c r="C569" s="60">
        <v>1000</v>
      </c>
      <c r="D569" s="60">
        <v>60</v>
      </c>
      <c r="E569" s="57">
        <v>102</v>
      </c>
      <c r="F569" s="55" t="s">
        <v>1845</v>
      </c>
      <c r="G569" s="54" t="s">
        <v>1846</v>
      </c>
      <c r="H569" s="53" t="s">
        <v>0</v>
      </c>
      <c r="I569" s="51"/>
      <c r="J569" s="49" t="s">
        <v>3</v>
      </c>
      <c r="K569" s="48">
        <v>4</v>
      </c>
      <c r="L569" s="45">
        <f t="shared" ref="L569:L632" si="69">K569</f>
        <v>4</v>
      </c>
      <c r="M569" s="103" t="s">
        <v>34</v>
      </c>
      <c r="N569" s="41">
        <v>10</v>
      </c>
      <c r="O569" s="38">
        <f t="shared" ref="O569:O632" si="70">N569*L569</f>
        <v>40</v>
      </c>
      <c r="P569" s="35">
        <f t="shared" si="67"/>
        <v>716.5</v>
      </c>
      <c r="Q569" s="34">
        <f t="shared" si="68"/>
        <v>859.8</v>
      </c>
      <c r="Y569" s="214"/>
      <c r="Z569" s="214"/>
      <c r="AA569" s="33">
        <v>716.5</v>
      </c>
    </row>
    <row r="570" spans="1:27" ht="15" customHeight="1" x14ac:dyDescent="0.25">
      <c r="A570" s="59" t="s">
        <v>302</v>
      </c>
      <c r="B570" s="58" t="s">
        <v>1625</v>
      </c>
      <c r="C570" s="60">
        <v>1000</v>
      </c>
      <c r="D570" s="60">
        <v>60</v>
      </c>
      <c r="E570" s="57">
        <v>108</v>
      </c>
      <c r="F570" s="55" t="s">
        <v>1847</v>
      </c>
      <c r="G570" s="54" t="s">
        <v>1848</v>
      </c>
      <c r="H570" s="53" t="s">
        <v>0</v>
      </c>
      <c r="I570" s="51" t="s">
        <v>3</v>
      </c>
      <c r="J570" s="49" t="s">
        <v>3</v>
      </c>
      <c r="K570" s="48">
        <v>4</v>
      </c>
      <c r="L570" s="45">
        <f t="shared" si="69"/>
        <v>4</v>
      </c>
      <c r="M570" s="103" t="s">
        <v>34</v>
      </c>
      <c r="N570" s="41">
        <v>10</v>
      </c>
      <c r="O570" s="38">
        <f t="shared" si="70"/>
        <v>40</v>
      </c>
      <c r="P570" s="35">
        <f t="shared" si="67"/>
        <v>736</v>
      </c>
      <c r="Q570" s="34">
        <f t="shared" si="68"/>
        <v>883.2</v>
      </c>
      <c r="Y570" s="214"/>
      <c r="Z570" s="214"/>
      <c r="AA570" s="33">
        <v>736</v>
      </c>
    </row>
    <row r="571" spans="1:27" ht="15" customHeight="1" x14ac:dyDescent="0.25">
      <c r="A571" s="59" t="s">
        <v>302</v>
      </c>
      <c r="B571" s="58" t="s">
        <v>1625</v>
      </c>
      <c r="C571" s="60">
        <v>1000</v>
      </c>
      <c r="D571" s="60">
        <v>60</v>
      </c>
      <c r="E571" s="57">
        <v>114</v>
      </c>
      <c r="F571" s="55" t="s">
        <v>1849</v>
      </c>
      <c r="G571" s="54" t="s">
        <v>1850</v>
      </c>
      <c r="H571" s="53" t="s">
        <v>0</v>
      </c>
      <c r="I571" s="51" t="s">
        <v>3</v>
      </c>
      <c r="J571" s="49" t="s">
        <v>3</v>
      </c>
      <c r="K571" s="48">
        <v>3</v>
      </c>
      <c r="L571" s="45">
        <f t="shared" si="69"/>
        <v>3</v>
      </c>
      <c r="M571" s="103" t="s">
        <v>34</v>
      </c>
      <c r="N571" s="41">
        <v>14</v>
      </c>
      <c r="O571" s="38">
        <f t="shared" si="70"/>
        <v>42</v>
      </c>
      <c r="P571" s="35">
        <f t="shared" si="67"/>
        <v>764.5</v>
      </c>
      <c r="Q571" s="34">
        <f t="shared" si="68"/>
        <v>917.4</v>
      </c>
      <c r="Y571" s="214"/>
      <c r="Z571" s="214"/>
      <c r="AA571" s="33">
        <v>764.5</v>
      </c>
    </row>
    <row r="572" spans="1:27" ht="15" customHeight="1" x14ac:dyDescent="0.25">
      <c r="A572" s="59" t="s">
        <v>302</v>
      </c>
      <c r="B572" s="58" t="s">
        <v>1625</v>
      </c>
      <c r="C572" s="60">
        <v>1000</v>
      </c>
      <c r="D572" s="60">
        <v>60</v>
      </c>
      <c r="E572" s="57">
        <v>133</v>
      </c>
      <c r="F572" s="55" t="s">
        <v>1851</v>
      </c>
      <c r="G572" s="54" t="s">
        <v>1852</v>
      </c>
      <c r="H572" s="53" t="s">
        <v>0</v>
      </c>
      <c r="I572" s="51" t="s">
        <v>3</v>
      </c>
      <c r="J572" s="49" t="s">
        <v>3</v>
      </c>
      <c r="K572" s="48">
        <v>3</v>
      </c>
      <c r="L572" s="45">
        <f t="shared" si="69"/>
        <v>3</v>
      </c>
      <c r="M572" s="103" t="s">
        <v>34</v>
      </c>
      <c r="N572" s="41">
        <v>14</v>
      </c>
      <c r="O572" s="38">
        <f t="shared" si="70"/>
        <v>42</v>
      </c>
      <c r="P572" s="35">
        <f t="shared" si="67"/>
        <v>802</v>
      </c>
      <c r="Q572" s="34">
        <f t="shared" si="68"/>
        <v>962.4</v>
      </c>
      <c r="Y572" s="214"/>
      <c r="Z572" s="214"/>
      <c r="AA572" s="33">
        <v>802</v>
      </c>
    </row>
    <row r="573" spans="1:27" ht="15" customHeight="1" x14ac:dyDescent="0.25">
      <c r="A573" s="59" t="s">
        <v>302</v>
      </c>
      <c r="B573" s="58" t="s">
        <v>1625</v>
      </c>
      <c r="C573" s="60">
        <v>1000</v>
      </c>
      <c r="D573" s="60">
        <v>60</v>
      </c>
      <c r="E573" s="57">
        <v>140</v>
      </c>
      <c r="F573" s="55" t="s">
        <v>1853</v>
      </c>
      <c r="G573" s="54" t="s">
        <v>1854</v>
      </c>
      <c r="H573" s="53" t="s">
        <v>0</v>
      </c>
      <c r="I573" s="51"/>
      <c r="J573" s="49" t="s">
        <v>3</v>
      </c>
      <c r="K573" s="48">
        <v>3</v>
      </c>
      <c r="L573" s="45">
        <f t="shared" si="69"/>
        <v>3</v>
      </c>
      <c r="M573" s="298" t="s">
        <v>34</v>
      </c>
      <c r="N573" s="41">
        <v>14</v>
      </c>
      <c r="O573" s="38">
        <f t="shared" si="70"/>
        <v>42</v>
      </c>
      <c r="P573" s="299" t="s">
        <v>71</v>
      </c>
      <c r="Q573" s="34"/>
      <c r="Y573" s="214"/>
      <c r="Z573" s="214"/>
      <c r="AA573" s="33">
        <v>864.5</v>
      </c>
    </row>
    <row r="574" spans="1:27" ht="15" customHeight="1" x14ac:dyDescent="0.25">
      <c r="A574" s="59" t="s">
        <v>302</v>
      </c>
      <c r="B574" s="58" t="s">
        <v>1625</v>
      </c>
      <c r="C574" s="60">
        <v>1000</v>
      </c>
      <c r="D574" s="60">
        <v>60</v>
      </c>
      <c r="E574" s="57">
        <v>159</v>
      </c>
      <c r="F574" s="55" t="s">
        <v>1855</v>
      </c>
      <c r="G574" s="54" t="s">
        <v>1856</v>
      </c>
      <c r="H574" s="53" t="s">
        <v>0</v>
      </c>
      <c r="I574" s="51" t="s">
        <v>3</v>
      </c>
      <c r="J574" s="49" t="s">
        <v>3</v>
      </c>
      <c r="K574" s="48">
        <v>3</v>
      </c>
      <c r="L574" s="45">
        <f t="shared" si="69"/>
        <v>3</v>
      </c>
      <c r="M574" s="103" t="s">
        <v>34</v>
      </c>
      <c r="N574" s="41">
        <v>14</v>
      </c>
      <c r="O574" s="38">
        <f t="shared" si="70"/>
        <v>42</v>
      </c>
      <c r="P574" s="35">
        <f>ROUND(AA574*(1-$Q$12),2)</f>
        <v>903</v>
      </c>
      <c r="Q574" s="34">
        <f>ROUND(P574*1.2,2)</f>
        <v>1083.5999999999999</v>
      </c>
      <c r="Y574" s="214"/>
      <c r="Z574" s="214"/>
      <c r="AA574" s="33">
        <v>903</v>
      </c>
    </row>
    <row r="575" spans="1:27" ht="15" customHeight="1" x14ac:dyDescent="0.25">
      <c r="A575" s="59" t="s">
        <v>302</v>
      </c>
      <c r="B575" s="58" t="s">
        <v>1625</v>
      </c>
      <c r="C575" s="60">
        <v>1000</v>
      </c>
      <c r="D575" s="60">
        <v>60</v>
      </c>
      <c r="E575" s="57">
        <v>169</v>
      </c>
      <c r="F575" s="55" t="s">
        <v>1857</v>
      </c>
      <c r="G575" s="54" t="s">
        <v>1858</v>
      </c>
      <c r="H575" s="53" t="s">
        <v>0</v>
      </c>
      <c r="I575" s="51" t="s">
        <v>3</v>
      </c>
      <c r="J575" s="49" t="s">
        <v>3</v>
      </c>
      <c r="K575" s="48">
        <v>3</v>
      </c>
      <c r="L575" s="45">
        <f t="shared" si="69"/>
        <v>3</v>
      </c>
      <c r="M575" s="298" t="s">
        <v>34</v>
      </c>
      <c r="N575" s="41">
        <v>14</v>
      </c>
      <c r="O575" s="38">
        <f t="shared" si="70"/>
        <v>42</v>
      </c>
      <c r="P575" s="299" t="s">
        <v>71</v>
      </c>
      <c r="Q575" s="34"/>
      <c r="Y575" s="214"/>
      <c r="Z575" s="214"/>
      <c r="AA575" s="33">
        <v>944.5</v>
      </c>
    </row>
    <row r="576" spans="1:27" ht="15" customHeight="1" x14ac:dyDescent="0.25">
      <c r="A576" s="59" t="s">
        <v>302</v>
      </c>
      <c r="B576" s="58" t="s">
        <v>1625</v>
      </c>
      <c r="C576" s="60">
        <v>1000</v>
      </c>
      <c r="D576" s="60">
        <v>60</v>
      </c>
      <c r="E576" s="57">
        <v>194</v>
      </c>
      <c r="F576" s="55" t="s">
        <v>1859</v>
      </c>
      <c r="G576" s="54" t="s">
        <v>1860</v>
      </c>
      <c r="H576" s="53" t="s">
        <v>0</v>
      </c>
      <c r="I576" s="51"/>
      <c r="J576" s="49" t="s">
        <v>3</v>
      </c>
      <c r="K576" s="48">
        <v>2</v>
      </c>
      <c r="L576" s="45">
        <f t="shared" si="69"/>
        <v>2</v>
      </c>
      <c r="M576" s="298" t="s">
        <v>34</v>
      </c>
      <c r="N576" s="41">
        <v>20</v>
      </c>
      <c r="O576" s="38">
        <f t="shared" si="70"/>
        <v>40</v>
      </c>
      <c r="P576" s="299" t="s">
        <v>71</v>
      </c>
      <c r="Q576" s="34"/>
      <c r="Y576" s="214"/>
      <c r="Z576" s="214"/>
      <c r="AA576" s="33">
        <v>1037.5</v>
      </c>
    </row>
    <row r="577" spans="1:27" ht="15" customHeight="1" x14ac:dyDescent="0.25">
      <c r="A577" s="59" t="s">
        <v>302</v>
      </c>
      <c r="B577" s="58" t="s">
        <v>1625</v>
      </c>
      <c r="C577" s="60">
        <v>1000</v>
      </c>
      <c r="D577" s="60">
        <v>60</v>
      </c>
      <c r="E577" s="57">
        <v>205</v>
      </c>
      <c r="F577" s="55" t="s">
        <v>1861</v>
      </c>
      <c r="G577" s="54" t="s">
        <v>1862</v>
      </c>
      <c r="H577" s="53" t="s">
        <v>0</v>
      </c>
      <c r="I577" s="51"/>
      <c r="J577" s="49" t="s">
        <v>3</v>
      </c>
      <c r="K577" s="48">
        <v>2</v>
      </c>
      <c r="L577" s="45">
        <f t="shared" si="69"/>
        <v>2</v>
      </c>
      <c r="M577" s="298" t="s">
        <v>34</v>
      </c>
      <c r="N577" s="41">
        <v>20</v>
      </c>
      <c r="O577" s="38">
        <f t="shared" si="70"/>
        <v>40</v>
      </c>
      <c r="P577" s="299" t="s">
        <v>71</v>
      </c>
      <c r="Q577" s="34"/>
      <c r="Y577" s="214"/>
      <c r="Z577" s="214"/>
      <c r="AA577" s="33">
        <v>1095</v>
      </c>
    </row>
    <row r="578" spans="1:27" ht="15" customHeight="1" x14ac:dyDescent="0.25">
      <c r="A578" s="59" t="s">
        <v>302</v>
      </c>
      <c r="B578" s="58" t="s">
        <v>1625</v>
      </c>
      <c r="C578" s="60">
        <v>1000</v>
      </c>
      <c r="D578" s="60">
        <v>60</v>
      </c>
      <c r="E578" s="57">
        <v>219</v>
      </c>
      <c r="F578" s="55" t="s">
        <v>1863</v>
      </c>
      <c r="G578" s="54" t="s">
        <v>1864</v>
      </c>
      <c r="H578" s="53" t="s">
        <v>0</v>
      </c>
      <c r="I578" s="51" t="s">
        <v>3</v>
      </c>
      <c r="J578" s="49" t="s">
        <v>3</v>
      </c>
      <c r="K578" s="48">
        <v>2</v>
      </c>
      <c r="L578" s="45">
        <f t="shared" si="69"/>
        <v>2</v>
      </c>
      <c r="M578" s="103" t="s">
        <v>34</v>
      </c>
      <c r="N578" s="41">
        <v>20</v>
      </c>
      <c r="O578" s="38">
        <f t="shared" si="70"/>
        <v>40</v>
      </c>
      <c r="P578" s="35">
        <f>ROUND(AA578*(1-$Q$12),2)</f>
        <v>1179</v>
      </c>
      <c r="Q578" s="34">
        <f>ROUND(P578*1.2,2)</f>
        <v>1414.8</v>
      </c>
      <c r="Y578" s="214"/>
      <c r="Z578" s="214"/>
      <c r="AA578" s="33">
        <v>1179</v>
      </c>
    </row>
    <row r="579" spans="1:27" ht="15" customHeight="1" x14ac:dyDescent="0.25">
      <c r="A579" s="59" t="s">
        <v>302</v>
      </c>
      <c r="B579" s="58" t="s">
        <v>1625</v>
      </c>
      <c r="C579" s="60">
        <v>1000</v>
      </c>
      <c r="D579" s="60">
        <v>60</v>
      </c>
      <c r="E579" s="57">
        <v>245</v>
      </c>
      <c r="F579" s="55" t="s">
        <v>1865</v>
      </c>
      <c r="G579" s="54" t="s">
        <v>1866</v>
      </c>
      <c r="H579" s="53" t="s">
        <v>0</v>
      </c>
      <c r="I579" s="51"/>
      <c r="J579" s="49" t="s">
        <v>3</v>
      </c>
      <c r="K579" s="48">
        <v>2</v>
      </c>
      <c r="L579" s="45">
        <f t="shared" si="69"/>
        <v>2</v>
      </c>
      <c r="M579" s="103" t="s">
        <v>34</v>
      </c>
      <c r="N579" s="41">
        <v>20</v>
      </c>
      <c r="O579" s="38">
        <f t="shared" si="70"/>
        <v>40</v>
      </c>
      <c r="P579" s="35">
        <f>ROUND(AA579*(1-$Q$12),2)</f>
        <v>1376</v>
      </c>
      <c r="Q579" s="34">
        <f>ROUND(P579*1.2,2)</f>
        <v>1651.2</v>
      </c>
      <c r="Y579" s="214"/>
      <c r="Z579" s="214"/>
      <c r="AA579" s="33">
        <v>1376</v>
      </c>
    </row>
    <row r="580" spans="1:27" ht="15" customHeight="1" x14ac:dyDescent="0.25">
      <c r="A580" s="59" t="s">
        <v>302</v>
      </c>
      <c r="B580" s="58" t="s">
        <v>1625</v>
      </c>
      <c r="C580" s="60">
        <v>1000</v>
      </c>
      <c r="D580" s="57">
        <v>70</v>
      </c>
      <c r="E580" s="57">
        <v>42</v>
      </c>
      <c r="F580" s="297" t="s">
        <v>620</v>
      </c>
      <c r="G580" s="54" t="s">
        <v>1867</v>
      </c>
      <c r="H580" s="53" t="s">
        <v>0</v>
      </c>
      <c r="I580" s="51"/>
      <c r="J580" s="49" t="s">
        <v>3</v>
      </c>
      <c r="K580" s="48">
        <v>5</v>
      </c>
      <c r="L580" s="45">
        <f t="shared" si="69"/>
        <v>5</v>
      </c>
      <c r="M580" s="298" t="s">
        <v>34</v>
      </c>
      <c r="N580" s="41">
        <v>8</v>
      </c>
      <c r="O580" s="38">
        <f t="shared" si="70"/>
        <v>40</v>
      </c>
      <c r="P580" s="299" t="s">
        <v>71</v>
      </c>
      <c r="Q580" s="34"/>
      <c r="Y580" s="214"/>
      <c r="Z580" s="214"/>
      <c r="AA580" s="33">
        <v>638.5</v>
      </c>
    </row>
    <row r="581" spans="1:27" ht="15" customHeight="1" x14ac:dyDescent="0.25">
      <c r="A581" s="59" t="s">
        <v>302</v>
      </c>
      <c r="B581" s="58" t="s">
        <v>1625</v>
      </c>
      <c r="C581" s="60">
        <v>1000</v>
      </c>
      <c r="D581" s="60">
        <v>70</v>
      </c>
      <c r="E581" s="57">
        <v>48</v>
      </c>
      <c r="F581" s="55" t="s">
        <v>1868</v>
      </c>
      <c r="G581" s="54" t="s">
        <v>1869</v>
      </c>
      <c r="H581" s="53" t="s">
        <v>0</v>
      </c>
      <c r="I581" s="51"/>
      <c r="J581" s="49" t="s">
        <v>3</v>
      </c>
      <c r="K581" s="48">
        <v>5</v>
      </c>
      <c r="L581" s="45">
        <f t="shared" si="69"/>
        <v>5</v>
      </c>
      <c r="M581" s="103" t="s">
        <v>34</v>
      </c>
      <c r="N581" s="41">
        <v>8</v>
      </c>
      <c r="O581" s="38">
        <f t="shared" si="70"/>
        <v>40</v>
      </c>
      <c r="P581" s="35">
        <f>ROUND(AA581*(1-$Q$12),2)</f>
        <v>710.5</v>
      </c>
      <c r="Q581" s="34">
        <f>ROUND(P581*1.2,2)</f>
        <v>852.6</v>
      </c>
      <c r="Y581" s="214"/>
      <c r="Z581" s="214"/>
      <c r="AA581" s="33">
        <v>710.5</v>
      </c>
    </row>
    <row r="582" spans="1:27" ht="15" customHeight="1" x14ac:dyDescent="0.25">
      <c r="A582" s="59" t="s">
        <v>302</v>
      </c>
      <c r="B582" s="58" t="s">
        <v>1625</v>
      </c>
      <c r="C582" s="60">
        <v>1000</v>
      </c>
      <c r="D582" s="60">
        <v>70</v>
      </c>
      <c r="E582" s="57">
        <v>57</v>
      </c>
      <c r="F582" s="55" t="s">
        <v>1870</v>
      </c>
      <c r="G582" s="54" t="s">
        <v>1871</v>
      </c>
      <c r="H582" s="53" t="s">
        <v>0</v>
      </c>
      <c r="I582" s="51" t="s">
        <v>3</v>
      </c>
      <c r="J582" s="49" t="s">
        <v>3</v>
      </c>
      <c r="K582" s="48">
        <v>5</v>
      </c>
      <c r="L582" s="45">
        <f t="shared" si="69"/>
        <v>5</v>
      </c>
      <c r="M582" s="103" t="s">
        <v>34</v>
      </c>
      <c r="N582" s="41">
        <v>8</v>
      </c>
      <c r="O582" s="38">
        <f t="shared" si="70"/>
        <v>40</v>
      </c>
      <c r="P582" s="35">
        <f>ROUND(AA582*(1-$Q$12),2)</f>
        <v>748.5</v>
      </c>
      <c r="Q582" s="34">
        <f>ROUND(P582*1.2,2)</f>
        <v>898.2</v>
      </c>
      <c r="Y582" s="214"/>
      <c r="Z582" s="214"/>
      <c r="AA582" s="33">
        <v>748.5</v>
      </c>
    </row>
    <row r="583" spans="1:27" ht="15" customHeight="1" x14ac:dyDescent="0.25">
      <c r="A583" s="59" t="s">
        <v>302</v>
      </c>
      <c r="B583" s="58" t="s">
        <v>1625</v>
      </c>
      <c r="C583" s="60">
        <v>1000</v>
      </c>
      <c r="D583" s="60">
        <v>70</v>
      </c>
      <c r="E583" s="57">
        <v>60</v>
      </c>
      <c r="F583" s="55" t="s">
        <v>1872</v>
      </c>
      <c r="G583" s="54" t="s">
        <v>1873</v>
      </c>
      <c r="H583" s="53" t="s">
        <v>0</v>
      </c>
      <c r="I583" s="51" t="s">
        <v>3</v>
      </c>
      <c r="J583" s="49" t="s">
        <v>3</v>
      </c>
      <c r="K583" s="48">
        <v>4</v>
      </c>
      <c r="L583" s="45">
        <f t="shared" si="69"/>
        <v>4</v>
      </c>
      <c r="M583" s="103" t="s">
        <v>34</v>
      </c>
      <c r="N583" s="41">
        <v>10</v>
      </c>
      <c r="O583" s="38">
        <f t="shared" si="70"/>
        <v>40</v>
      </c>
      <c r="P583" s="35">
        <f>ROUND(AA583*(1-$Q$12),2)</f>
        <v>749.5</v>
      </c>
      <c r="Q583" s="34">
        <f>ROUND(P583*1.2,2)</f>
        <v>899.4</v>
      </c>
      <c r="Y583" s="214"/>
      <c r="Z583" s="214"/>
      <c r="AA583" s="33">
        <v>749.5</v>
      </c>
    </row>
    <row r="584" spans="1:27" ht="15" customHeight="1" x14ac:dyDescent="0.25">
      <c r="A584" s="59" t="s">
        <v>302</v>
      </c>
      <c r="B584" s="58" t="s">
        <v>1625</v>
      </c>
      <c r="C584" s="60">
        <v>1000</v>
      </c>
      <c r="D584" s="60">
        <v>70</v>
      </c>
      <c r="E584" s="57">
        <v>64</v>
      </c>
      <c r="F584" s="55" t="s">
        <v>1874</v>
      </c>
      <c r="G584" s="54" t="s">
        <v>1875</v>
      </c>
      <c r="H584" s="53" t="s">
        <v>0</v>
      </c>
      <c r="I584" s="51"/>
      <c r="J584" s="49" t="s">
        <v>3</v>
      </c>
      <c r="K584" s="48">
        <v>4</v>
      </c>
      <c r="L584" s="45">
        <f t="shared" si="69"/>
        <v>4</v>
      </c>
      <c r="M584" s="298" t="s">
        <v>34</v>
      </c>
      <c r="N584" s="41">
        <v>10</v>
      </c>
      <c r="O584" s="38">
        <f t="shared" si="70"/>
        <v>40</v>
      </c>
      <c r="P584" s="299" t="s">
        <v>71</v>
      </c>
      <c r="Q584" s="34"/>
      <c r="Y584" s="214"/>
      <c r="Z584" s="214"/>
      <c r="AA584" s="33">
        <v>774</v>
      </c>
    </row>
    <row r="585" spans="1:27" ht="15" customHeight="1" x14ac:dyDescent="0.25">
      <c r="A585" s="59" t="s">
        <v>302</v>
      </c>
      <c r="B585" s="58" t="s">
        <v>1625</v>
      </c>
      <c r="C585" s="60">
        <v>1000</v>
      </c>
      <c r="D585" s="60">
        <v>70</v>
      </c>
      <c r="E585" s="57">
        <v>70</v>
      </c>
      <c r="F585" s="55" t="s">
        <v>1876</v>
      </c>
      <c r="G585" s="54" t="s">
        <v>1877</v>
      </c>
      <c r="H585" s="53" t="s">
        <v>0</v>
      </c>
      <c r="I585" s="51" t="s">
        <v>3</v>
      </c>
      <c r="J585" s="49" t="s">
        <v>3</v>
      </c>
      <c r="K585" s="48">
        <v>4</v>
      </c>
      <c r="L585" s="45">
        <f t="shared" si="69"/>
        <v>4</v>
      </c>
      <c r="M585" s="298" t="s">
        <v>34</v>
      </c>
      <c r="N585" s="41">
        <v>10</v>
      </c>
      <c r="O585" s="38">
        <f t="shared" si="70"/>
        <v>40</v>
      </c>
      <c r="P585" s="299" t="s">
        <v>71</v>
      </c>
      <c r="Q585" s="34"/>
      <c r="Y585" s="214"/>
      <c r="Z585" s="214"/>
      <c r="AA585" s="33">
        <v>798</v>
      </c>
    </row>
    <row r="586" spans="1:27" ht="15" customHeight="1" x14ac:dyDescent="0.25">
      <c r="A586" s="59" t="s">
        <v>302</v>
      </c>
      <c r="B586" s="58" t="s">
        <v>1625</v>
      </c>
      <c r="C586" s="60">
        <v>1000</v>
      </c>
      <c r="D586" s="60">
        <v>70</v>
      </c>
      <c r="E586" s="57">
        <v>76</v>
      </c>
      <c r="F586" s="55" t="s">
        <v>1878</v>
      </c>
      <c r="G586" s="54" t="s">
        <v>1879</v>
      </c>
      <c r="H586" s="53" t="s">
        <v>0</v>
      </c>
      <c r="I586" s="51" t="s">
        <v>3</v>
      </c>
      <c r="J586" s="49" t="s">
        <v>3</v>
      </c>
      <c r="K586" s="48">
        <v>4</v>
      </c>
      <c r="L586" s="45">
        <f t="shared" si="69"/>
        <v>4</v>
      </c>
      <c r="M586" s="103" t="s">
        <v>34</v>
      </c>
      <c r="N586" s="41">
        <v>10</v>
      </c>
      <c r="O586" s="38">
        <f t="shared" si="70"/>
        <v>40</v>
      </c>
      <c r="P586" s="35">
        <f>ROUND(AA586*(1-$Q$12),2)</f>
        <v>803</v>
      </c>
      <c r="Q586" s="34">
        <f>ROUND(P586*1.2,2)</f>
        <v>963.6</v>
      </c>
      <c r="Y586" s="214"/>
      <c r="Z586" s="214"/>
      <c r="AA586" s="33">
        <v>803</v>
      </c>
    </row>
    <row r="587" spans="1:27" ht="15" customHeight="1" x14ac:dyDescent="0.25">
      <c r="A587" s="59" t="s">
        <v>302</v>
      </c>
      <c r="B587" s="58" t="s">
        <v>1625</v>
      </c>
      <c r="C587" s="60">
        <v>1000</v>
      </c>
      <c r="D587" s="60">
        <v>70</v>
      </c>
      <c r="E587" s="57">
        <v>83</v>
      </c>
      <c r="F587" s="55" t="s">
        <v>1880</v>
      </c>
      <c r="G587" s="54" t="s">
        <v>1881</v>
      </c>
      <c r="H587" s="53" t="s">
        <v>0</v>
      </c>
      <c r="I587" s="51"/>
      <c r="J587" s="49" t="s">
        <v>3</v>
      </c>
      <c r="K587" s="48">
        <v>4</v>
      </c>
      <c r="L587" s="45">
        <f t="shared" si="69"/>
        <v>4</v>
      </c>
      <c r="M587" s="298" t="s">
        <v>34</v>
      </c>
      <c r="N587" s="41">
        <v>10</v>
      </c>
      <c r="O587" s="38">
        <f t="shared" si="70"/>
        <v>40</v>
      </c>
      <c r="P587" s="299" t="s">
        <v>71</v>
      </c>
      <c r="Q587" s="34"/>
      <c r="Y587" s="214"/>
      <c r="Z587" s="214"/>
      <c r="AA587" s="33">
        <v>811.5</v>
      </c>
    </row>
    <row r="588" spans="1:27" ht="15" customHeight="1" x14ac:dyDescent="0.25">
      <c r="A588" s="59" t="s">
        <v>302</v>
      </c>
      <c r="B588" s="58" t="s">
        <v>1625</v>
      </c>
      <c r="C588" s="60">
        <v>1000</v>
      </c>
      <c r="D588" s="60">
        <v>70</v>
      </c>
      <c r="E588" s="57">
        <v>89</v>
      </c>
      <c r="F588" s="55" t="s">
        <v>1882</v>
      </c>
      <c r="G588" s="54" t="s">
        <v>1883</v>
      </c>
      <c r="H588" s="53" t="s">
        <v>0</v>
      </c>
      <c r="I588" s="51" t="s">
        <v>3</v>
      </c>
      <c r="J588" s="49" t="s">
        <v>3</v>
      </c>
      <c r="K588" s="48">
        <v>4</v>
      </c>
      <c r="L588" s="45">
        <f t="shared" si="69"/>
        <v>4</v>
      </c>
      <c r="M588" s="103" t="s">
        <v>34</v>
      </c>
      <c r="N588" s="41">
        <v>10</v>
      </c>
      <c r="O588" s="38">
        <f t="shared" si="70"/>
        <v>40</v>
      </c>
      <c r="P588" s="35">
        <f>ROUND(AA588*(1-$Q$12),2)</f>
        <v>818</v>
      </c>
      <c r="Q588" s="34">
        <f>ROUND(P588*1.2,2)</f>
        <v>981.6</v>
      </c>
      <c r="Y588" s="214"/>
      <c r="Z588" s="214"/>
      <c r="AA588" s="33">
        <v>818</v>
      </c>
    </row>
    <row r="589" spans="1:27" ht="15" customHeight="1" x14ac:dyDescent="0.25">
      <c r="A589" s="59" t="s">
        <v>302</v>
      </c>
      <c r="B589" s="58" t="s">
        <v>1625</v>
      </c>
      <c r="C589" s="60">
        <v>1000</v>
      </c>
      <c r="D589" s="60">
        <v>70</v>
      </c>
      <c r="E589" s="57">
        <v>102</v>
      </c>
      <c r="F589" s="55" t="s">
        <v>1884</v>
      </c>
      <c r="G589" s="54" t="s">
        <v>1885</v>
      </c>
      <c r="H589" s="53" t="s">
        <v>0</v>
      </c>
      <c r="I589" s="51"/>
      <c r="J589" s="49" t="s">
        <v>3</v>
      </c>
      <c r="K589" s="48">
        <v>3</v>
      </c>
      <c r="L589" s="45">
        <f t="shared" si="69"/>
        <v>3</v>
      </c>
      <c r="M589" s="298" t="s">
        <v>34</v>
      </c>
      <c r="N589" s="41">
        <v>14</v>
      </c>
      <c r="O589" s="38">
        <f t="shared" si="70"/>
        <v>42</v>
      </c>
      <c r="P589" s="299" t="s">
        <v>71</v>
      </c>
      <c r="Q589" s="34"/>
      <c r="Y589" s="214"/>
      <c r="Z589" s="214"/>
      <c r="AA589" s="33">
        <v>840.5</v>
      </c>
    </row>
    <row r="590" spans="1:27" ht="15" customHeight="1" x14ac:dyDescent="0.25">
      <c r="A590" s="59" t="s">
        <v>302</v>
      </c>
      <c r="B590" s="58" t="s">
        <v>1625</v>
      </c>
      <c r="C590" s="60">
        <v>1000</v>
      </c>
      <c r="D590" s="60">
        <v>70</v>
      </c>
      <c r="E590" s="57">
        <v>108</v>
      </c>
      <c r="F590" s="55" t="s">
        <v>1886</v>
      </c>
      <c r="G590" s="54" t="s">
        <v>1887</v>
      </c>
      <c r="H590" s="53" t="s">
        <v>0</v>
      </c>
      <c r="I590" s="51" t="s">
        <v>3</v>
      </c>
      <c r="J590" s="49" t="s">
        <v>3</v>
      </c>
      <c r="K590" s="48">
        <v>3</v>
      </c>
      <c r="L590" s="45">
        <f t="shared" si="69"/>
        <v>3</v>
      </c>
      <c r="M590" s="103" t="s">
        <v>34</v>
      </c>
      <c r="N590" s="41">
        <v>14</v>
      </c>
      <c r="O590" s="38">
        <f t="shared" si="70"/>
        <v>42</v>
      </c>
      <c r="P590" s="35">
        <f>ROUND(AA590*(1-$Q$12),2)</f>
        <v>859</v>
      </c>
      <c r="Q590" s="34">
        <f>ROUND(P590*1.2,2)</f>
        <v>1030.8</v>
      </c>
      <c r="Y590" s="214"/>
      <c r="Z590" s="214"/>
      <c r="AA590" s="33">
        <v>859</v>
      </c>
    </row>
    <row r="591" spans="1:27" ht="15" customHeight="1" x14ac:dyDescent="0.25">
      <c r="A591" s="59" t="s">
        <v>302</v>
      </c>
      <c r="B591" s="58" t="s">
        <v>1625</v>
      </c>
      <c r="C591" s="60">
        <v>1000</v>
      </c>
      <c r="D591" s="60">
        <v>70</v>
      </c>
      <c r="E591" s="57">
        <v>114</v>
      </c>
      <c r="F591" s="55" t="s">
        <v>1888</v>
      </c>
      <c r="G591" s="54" t="s">
        <v>1889</v>
      </c>
      <c r="H591" s="53" t="s">
        <v>0</v>
      </c>
      <c r="I591" s="51" t="s">
        <v>3</v>
      </c>
      <c r="J591" s="49" t="s">
        <v>3</v>
      </c>
      <c r="K591" s="48">
        <v>3</v>
      </c>
      <c r="L591" s="45">
        <f t="shared" si="69"/>
        <v>3</v>
      </c>
      <c r="M591" s="103" t="s">
        <v>34</v>
      </c>
      <c r="N591" s="41">
        <v>14</v>
      </c>
      <c r="O591" s="38">
        <f t="shared" si="70"/>
        <v>42</v>
      </c>
      <c r="P591" s="35">
        <f>ROUND(AA591*(1-$Q$12),2)</f>
        <v>886.5</v>
      </c>
      <c r="Q591" s="34">
        <f>ROUND(P591*1.2,2)</f>
        <v>1063.8</v>
      </c>
      <c r="Y591" s="214"/>
      <c r="Z591" s="214"/>
      <c r="AA591" s="33">
        <v>886.5</v>
      </c>
    </row>
    <row r="592" spans="1:27" ht="15" customHeight="1" x14ac:dyDescent="0.25">
      <c r="A592" s="59" t="s">
        <v>302</v>
      </c>
      <c r="B592" s="58" t="s">
        <v>1625</v>
      </c>
      <c r="C592" s="60">
        <v>1000</v>
      </c>
      <c r="D592" s="60">
        <v>70</v>
      </c>
      <c r="E592" s="57">
        <v>133</v>
      </c>
      <c r="F592" s="55" t="s">
        <v>1890</v>
      </c>
      <c r="G592" s="54" t="s">
        <v>1891</v>
      </c>
      <c r="H592" s="53" t="s">
        <v>0</v>
      </c>
      <c r="I592" s="51" t="s">
        <v>3</v>
      </c>
      <c r="J592" s="49" t="s">
        <v>3</v>
      </c>
      <c r="K592" s="48">
        <v>3</v>
      </c>
      <c r="L592" s="45">
        <f t="shared" si="69"/>
        <v>3</v>
      </c>
      <c r="M592" s="103" t="s">
        <v>34</v>
      </c>
      <c r="N592" s="41">
        <v>14</v>
      </c>
      <c r="O592" s="38">
        <f t="shared" si="70"/>
        <v>42</v>
      </c>
      <c r="P592" s="35">
        <f>ROUND(AA592*(1-$Q$12),2)</f>
        <v>925</v>
      </c>
      <c r="Q592" s="34">
        <f>ROUND(P592*1.2,2)</f>
        <v>1110</v>
      </c>
      <c r="Y592" s="214"/>
      <c r="Z592" s="214"/>
      <c r="AA592" s="33">
        <v>925</v>
      </c>
    </row>
    <row r="593" spans="1:27" ht="15" customHeight="1" x14ac:dyDescent="0.25">
      <c r="A593" s="59" t="s">
        <v>302</v>
      </c>
      <c r="B593" s="58" t="s">
        <v>1625</v>
      </c>
      <c r="C593" s="60">
        <v>1000</v>
      </c>
      <c r="D593" s="60">
        <v>70</v>
      </c>
      <c r="E593" s="57">
        <v>140</v>
      </c>
      <c r="F593" s="55" t="s">
        <v>1892</v>
      </c>
      <c r="G593" s="54" t="s">
        <v>1893</v>
      </c>
      <c r="H593" s="53" t="s">
        <v>0</v>
      </c>
      <c r="I593" s="51"/>
      <c r="J593" s="49" t="s">
        <v>3</v>
      </c>
      <c r="K593" s="48">
        <v>3</v>
      </c>
      <c r="L593" s="45">
        <f t="shared" si="69"/>
        <v>3</v>
      </c>
      <c r="M593" s="298" t="s">
        <v>34</v>
      </c>
      <c r="N593" s="41">
        <v>14</v>
      </c>
      <c r="O593" s="38">
        <f t="shared" si="70"/>
        <v>42</v>
      </c>
      <c r="P593" s="299" t="s">
        <v>71</v>
      </c>
      <c r="Q593" s="34"/>
      <c r="Y593" s="214"/>
      <c r="Z593" s="214"/>
      <c r="AA593" s="33">
        <v>989</v>
      </c>
    </row>
    <row r="594" spans="1:27" ht="15" customHeight="1" x14ac:dyDescent="0.25">
      <c r="A594" s="59" t="s">
        <v>302</v>
      </c>
      <c r="B594" s="58" t="s">
        <v>1625</v>
      </c>
      <c r="C594" s="60">
        <v>1000</v>
      </c>
      <c r="D594" s="60">
        <v>70</v>
      </c>
      <c r="E594" s="57">
        <v>159</v>
      </c>
      <c r="F594" s="55" t="s">
        <v>1894</v>
      </c>
      <c r="G594" s="54" t="s">
        <v>1895</v>
      </c>
      <c r="H594" s="53" t="s">
        <v>0</v>
      </c>
      <c r="I594" s="51" t="s">
        <v>3</v>
      </c>
      <c r="J594" s="49" t="s">
        <v>3</v>
      </c>
      <c r="K594" s="48">
        <v>3</v>
      </c>
      <c r="L594" s="45">
        <f t="shared" si="69"/>
        <v>3</v>
      </c>
      <c r="M594" s="103" t="s">
        <v>34</v>
      </c>
      <c r="N594" s="41">
        <v>14</v>
      </c>
      <c r="O594" s="38">
        <f t="shared" si="70"/>
        <v>42</v>
      </c>
      <c r="P594" s="35">
        <f>ROUND(AA594*(1-$Q$12),2)</f>
        <v>1024</v>
      </c>
      <c r="Q594" s="34">
        <f>ROUND(P594*1.2,2)</f>
        <v>1228.8</v>
      </c>
      <c r="Y594" s="214"/>
      <c r="Z594" s="214"/>
      <c r="AA594" s="33">
        <v>1024</v>
      </c>
    </row>
    <row r="595" spans="1:27" ht="15" customHeight="1" x14ac:dyDescent="0.25">
      <c r="A595" s="59" t="s">
        <v>302</v>
      </c>
      <c r="B595" s="58" t="s">
        <v>1625</v>
      </c>
      <c r="C595" s="60">
        <v>1000</v>
      </c>
      <c r="D595" s="60">
        <v>70</v>
      </c>
      <c r="E595" s="57">
        <v>169</v>
      </c>
      <c r="F595" s="55" t="s">
        <v>1896</v>
      </c>
      <c r="G595" s="54" t="s">
        <v>1897</v>
      </c>
      <c r="H595" s="53" t="s">
        <v>0</v>
      </c>
      <c r="I595" s="51" t="s">
        <v>3</v>
      </c>
      <c r="J595" s="49" t="s">
        <v>3</v>
      </c>
      <c r="K595" s="48">
        <v>2</v>
      </c>
      <c r="L595" s="45">
        <f t="shared" si="69"/>
        <v>2</v>
      </c>
      <c r="M595" s="103" t="s">
        <v>34</v>
      </c>
      <c r="N595" s="41">
        <v>20</v>
      </c>
      <c r="O595" s="38">
        <f t="shared" si="70"/>
        <v>40</v>
      </c>
      <c r="P595" s="35">
        <f>ROUND(AA595*(1-$Q$12),2)</f>
        <v>1068</v>
      </c>
      <c r="Q595" s="34">
        <f>ROUND(P595*1.2,2)</f>
        <v>1281.5999999999999</v>
      </c>
      <c r="Y595" s="214"/>
      <c r="Z595" s="214"/>
      <c r="AA595" s="33">
        <v>1068</v>
      </c>
    </row>
    <row r="596" spans="1:27" ht="15" customHeight="1" x14ac:dyDescent="0.25">
      <c r="A596" s="59" t="s">
        <v>302</v>
      </c>
      <c r="B596" s="58" t="s">
        <v>1625</v>
      </c>
      <c r="C596" s="60">
        <v>1000</v>
      </c>
      <c r="D596" s="60">
        <v>70</v>
      </c>
      <c r="E596" s="57">
        <v>194</v>
      </c>
      <c r="F596" s="55" t="s">
        <v>1898</v>
      </c>
      <c r="G596" s="54" t="s">
        <v>1899</v>
      </c>
      <c r="H596" s="53" t="s">
        <v>0</v>
      </c>
      <c r="I596" s="51"/>
      <c r="J596" s="49" t="s">
        <v>3</v>
      </c>
      <c r="K596" s="48">
        <v>2</v>
      </c>
      <c r="L596" s="45">
        <f t="shared" si="69"/>
        <v>2</v>
      </c>
      <c r="M596" s="103" t="s">
        <v>34</v>
      </c>
      <c r="N596" s="41">
        <v>20</v>
      </c>
      <c r="O596" s="38">
        <f t="shared" si="70"/>
        <v>40</v>
      </c>
      <c r="P596" s="35">
        <f>ROUND(AA596*(1-$Q$12),2)</f>
        <v>1163</v>
      </c>
      <c r="Q596" s="34">
        <f>ROUND(P596*1.2,2)</f>
        <v>1395.6</v>
      </c>
      <c r="Y596" s="214"/>
      <c r="Z596" s="214"/>
      <c r="AA596" s="33">
        <v>1163</v>
      </c>
    </row>
    <row r="597" spans="1:27" ht="15" customHeight="1" x14ac:dyDescent="0.25">
      <c r="A597" s="59" t="s">
        <v>302</v>
      </c>
      <c r="B597" s="58" t="s">
        <v>1625</v>
      </c>
      <c r="C597" s="60">
        <v>1000</v>
      </c>
      <c r="D597" s="60">
        <v>70</v>
      </c>
      <c r="E597" s="57">
        <v>205</v>
      </c>
      <c r="F597" s="55" t="s">
        <v>1900</v>
      </c>
      <c r="G597" s="54" t="s">
        <v>1901</v>
      </c>
      <c r="H597" s="53" t="s">
        <v>0</v>
      </c>
      <c r="I597" s="51"/>
      <c r="J597" s="49" t="s">
        <v>3</v>
      </c>
      <c r="K597" s="48">
        <v>2</v>
      </c>
      <c r="L597" s="45">
        <f t="shared" si="69"/>
        <v>2</v>
      </c>
      <c r="M597" s="298" t="s">
        <v>34</v>
      </c>
      <c r="N597" s="41">
        <v>20</v>
      </c>
      <c r="O597" s="38">
        <f t="shared" si="70"/>
        <v>40</v>
      </c>
      <c r="P597" s="299" t="s">
        <v>71</v>
      </c>
      <c r="Q597" s="34"/>
      <c r="Y597" s="214"/>
      <c r="Z597" s="214"/>
      <c r="AA597" s="33">
        <v>1219</v>
      </c>
    </row>
    <row r="598" spans="1:27" ht="15" customHeight="1" x14ac:dyDescent="0.25">
      <c r="A598" s="59" t="s">
        <v>302</v>
      </c>
      <c r="B598" s="58" t="s">
        <v>1625</v>
      </c>
      <c r="C598" s="60">
        <v>1000</v>
      </c>
      <c r="D598" s="60">
        <v>70</v>
      </c>
      <c r="E598" s="57">
        <v>219</v>
      </c>
      <c r="F598" s="55" t="s">
        <v>1902</v>
      </c>
      <c r="G598" s="54" t="s">
        <v>1903</v>
      </c>
      <c r="H598" s="53" t="s">
        <v>0</v>
      </c>
      <c r="I598" s="51"/>
      <c r="J598" s="49" t="s">
        <v>3</v>
      </c>
      <c r="K598" s="48">
        <v>2</v>
      </c>
      <c r="L598" s="45">
        <f t="shared" si="69"/>
        <v>2</v>
      </c>
      <c r="M598" s="103" t="s">
        <v>34</v>
      </c>
      <c r="N598" s="41">
        <v>20</v>
      </c>
      <c r="O598" s="38">
        <f t="shared" si="70"/>
        <v>40</v>
      </c>
      <c r="P598" s="35">
        <f>ROUND(AA598*(1-$Q$12),2)</f>
        <v>1365.5</v>
      </c>
      <c r="Q598" s="34">
        <f>ROUND(P598*1.2,2)</f>
        <v>1638.6</v>
      </c>
      <c r="Y598" s="214"/>
      <c r="Z598" s="214"/>
      <c r="AA598" s="33">
        <v>1365.5</v>
      </c>
    </row>
    <row r="599" spans="1:27" ht="15" customHeight="1" x14ac:dyDescent="0.25">
      <c r="A599" s="59" t="s">
        <v>302</v>
      </c>
      <c r="B599" s="58" t="s">
        <v>1625</v>
      </c>
      <c r="C599" s="60">
        <v>1000</v>
      </c>
      <c r="D599" s="60">
        <v>70</v>
      </c>
      <c r="E599" s="57">
        <v>245</v>
      </c>
      <c r="F599" s="55" t="s">
        <v>1904</v>
      </c>
      <c r="G599" s="54" t="s">
        <v>1905</v>
      </c>
      <c r="H599" s="53" t="s">
        <v>0</v>
      </c>
      <c r="I599" s="51"/>
      <c r="J599" s="49" t="s">
        <v>3</v>
      </c>
      <c r="K599" s="48">
        <v>2</v>
      </c>
      <c r="L599" s="45">
        <f t="shared" si="69"/>
        <v>2</v>
      </c>
      <c r="M599" s="298" t="s">
        <v>34</v>
      </c>
      <c r="N599" s="41">
        <v>20</v>
      </c>
      <c r="O599" s="38">
        <f t="shared" si="70"/>
        <v>40</v>
      </c>
      <c r="P599" s="299" t="s">
        <v>71</v>
      </c>
      <c r="Q599" s="34"/>
      <c r="Y599" s="214"/>
      <c r="Z599" s="214"/>
      <c r="AA599" s="33">
        <v>1592.5</v>
      </c>
    </row>
    <row r="600" spans="1:27" ht="15" customHeight="1" x14ac:dyDescent="0.25">
      <c r="A600" s="59" t="s">
        <v>302</v>
      </c>
      <c r="B600" s="58" t="s">
        <v>1625</v>
      </c>
      <c r="C600" s="60">
        <v>1000</v>
      </c>
      <c r="D600" s="57">
        <v>80</v>
      </c>
      <c r="E600" s="57">
        <v>42</v>
      </c>
      <c r="F600" s="55" t="s">
        <v>1906</v>
      </c>
      <c r="G600" s="54" t="s">
        <v>1907</v>
      </c>
      <c r="H600" s="53" t="s">
        <v>0</v>
      </c>
      <c r="I600" s="51"/>
      <c r="J600" s="49" t="s">
        <v>3</v>
      </c>
      <c r="K600" s="48">
        <v>4</v>
      </c>
      <c r="L600" s="45">
        <f t="shared" si="69"/>
        <v>4</v>
      </c>
      <c r="M600" s="298" t="s">
        <v>34</v>
      </c>
      <c r="N600" s="41">
        <v>10</v>
      </c>
      <c r="O600" s="38">
        <f t="shared" si="70"/>
        <v>40</v>
      </c>
      <c r="P600" s="299" t="s">
        <v>71</v>
      </c>
      <c r="Q600" s="34"/>
      <c r="Y600" s="214"/>
      <c r="Z600" s="214"/>
      <c r="AA600" s="33">
        <v>743</v>
      </c>
    </row>
    <row r="601" spans="1:27" ht="15" customHeight="1" x14ac:dyDescent="0.25">
      <c r="A601" s="59" t="s">
        <v>302</v>
      </c>
      <c r="B601" s="58" t="s">
        <v>1625</v>
      </c>
      <c r="C601" s="60">
        <v>1000</v>
      </c>
      <c r="D601" s="60">
        <v>80</v>
      </c>
      <c r="E601" s="57">
        <v>45</v>
      </c>
      <c r="F601" s="297" t="s">
        <v>620</v>
      </c>
      <c r="G601" s="54" t="s">
        <v>1908</v>
      </c>
      <c r="H601" s="53" t="s">
        <v>0</v>
      </c>
      <c r="I601" s="51"/>
      <c r="J601" s="49" t="s">
        <v>3</v>
      </c>
      <c r="K601" s="48">
        <v>4</v>
      </c>
      <c r="L601" s="45">
        <f t="shared" si="69"/>
        <v>4</v>
      </c>
      <c r="M601" s="298" t="s">
        <v>34</v>
      </c>
      <c r="N601" s="41">
        <v>10</v>
      </c>
      <c r="O601" s="38">
        <f t="shared" si="70"/>
        <v>40</v>
      </c>
      <c r="P601" s="299" t="s">
        <v>71</v>
      </c>
      <c r="Q601" s="34"/>
      <c r="Y601" s="214"/>
      <c r="Z601" s="214"/>
      <c r="AA601" s="33">
        <v>784</v>
      </c>
    </row>
    <row r="602" spans="1:27" ht="15" customHeight="1" x14ac:dyDescent="0.25">
      <c r="A602" s="59" t="s">
        <v>302</v>
      </c>
      <c r="B602" s="58" t="s">
        <v>1625</v>
      </c>
      <c r="C602" s="60">
        <v>1000</v>
      </c>
      <c r="D602" s="60">
        <v>80</v>
      </c>
      <c r="E602" s="57">
        <v>48</v>
      </c>
      <c r="F602" s="297" t="s">
        <v>620</v>
      </c>
      <c r="G602" s="54" t="s">
        <v>1909</v>
      </c>
      <c r="H602" s="53" t="s">
        <v>0</v>
      </c>
      <c r="I602" s="51"/>
      <c r="J602" s="49" t="s">
        <v>3</v>
      </c>
      <c r="K602" s="48">
        <v>4</v>
      </c>
      <c r="L602" s="45">
        <f t="shared" si="69"/>
        <v>4</v>
      </c>
      <c r="M602" s="298" t="s">
        <v>34</v>
      </c>
      <c r="N602" s="41">
        <v>10</v>
      </c>
      <c r="O602" s="38">
        <f t="shared" si="70"/>
        <v>40</v>
      </c>
      <c r="P602" s="299" t="s">
        <v>71</v>
      </c>
      <c r="Q602" s="34"/>
      <c r="Y602" s="214"/>
      <c r="Z602" s="214"/>
      <c r="AA602" s="33">
        <v>825</v>
      </c>
    </row>
    <row r="603" spans="1:27" ht="15" customHeight="1" x14ac:dyDescent="0.25">
      <c r="A603" s="59" t="s">
        <v>302</v>
      </c>
      <c r="B603" s="58" t="s">
        <v>1625</v>
      </c>
      <c r="C603" s="60">
        <v>1000</v>
      </c>
      <c r="D603" s="60">
        <v>80</v>
      </c>
      <c r="E603" s="57">
        <v>57</v>
      </c>
      <c r="F603" s="55" t="s">
        <v>1910</v>
      </c>
      <c r="G603" s="54" t="s">
        <v>1911</v>
      </c>
      <c r="H603" s="53" t="s">
        <v>0</v>
      </c>
      <c r="I603" s="51" t="s">
        <v>3</v>
      </c>
      <c r="J603" s="49" t="s">
        <v>3</v>
      </c>
      <c r="K603" s="48">
        <v>4</v>
      </c>
      <c r="L603" s="45">
        <f t="shared" si="69"/>
        <v>4</v>
      </c>
      <c r="M603" s="103" t="s">
        <v>34</v>
      </c>
      <c r="N603" s="41">
        <v>10</v>
      </c>
      <c r="O603" s="38">
        <f t="shared" si="70"/>
        <v>40</v>
      </c>
      <c r="P603" s="35">
        <f>ROUND(AA603*(1-$Q$12),2)</f>
        <v>869.5</v>
      </c>
      <c r="Q603" s="34">
        <f>ROUND(P603*1.2,2)</f>
        <v>1043.4000000000001</v>
      </c>
      <c r="Y603" s="214"/>
      <c r="Z603" s="214"/>
      <c r="AA603" s="33">
        <v>869.5</v>
      </c>
    </row>
    <row r="604" spans="1:27" ht="15" customHeight="1" x14ac:dyDescent="0.25">
      <c r="A604" s="59" t="s">
        <v>302</v>
      </c>
      <c r="B604" s="58" t="s">
        <v>1625</v>
      </c>
      <c r="C604" s="60">
        <v>1000</v>
      </c>
      <c r="D604" s="60">
        <v>80</v>
      </c>
      <c r="E604" s="57">
        <v>60</v>
      </c>
      <c r="F604" s="55" t="s">
        <v>1912</v>
      </c>
      <c r="G604" s="54" t="s">
        <v>1913</v>
      </c>
      <c r="H604" s="53" t="s">
        <v>0</v>
      </c>
      <c r="I604" s="51" t="s">
        <v>3</v>
      </c>
      <c r="J604" s="49" t="s">
        <v>3</v>
      </c>
      <c r="K604" s="48">
        <v>4</v>
      </c>
      <c r="L604" s="45">
        <f t="shared" si="69"/>
        <v>4</v>
      </c>
      <c r="M604" s="298" t="s">
        <v>34</v>
      </c>
      <c r="N604" s="41">
        <v>10</v>
      </c>
      <c r="O604" s="38">
        <f t="shared" si="70"/>
        <v>40</v>
      </c>
      <c r="P604" s="299" t="s">
        <v>71</v>
      </c>
      <c r="Q604" s="34"/>
      <c r="Y604" s="214"/>
      <c r="Z604" s="214"/>
      <c r="AA604" s="33">
        <v>877.5</v>
      </c>
    </row>
    <row r="605" spans="1:27" ht="15" customHeight="1" x14ac:dyDescent="0.25">
      <c r="A605" s="59" t="s">
        <v>302</v>
      </c>
      <c r="B605" s="58" t="s">
        <v>1625</v>
      </c>
      <c r="C605" s="60">
        <v>1000</v>
      </c>
      <c r="D605" s="60">
        <v>80</v>
      </c>
      <c r="E605" s="57">
        <v>70</v>
      </c>
      <c r="F605" s="55" t="s">
        <v>1914</v>
      </c>
      <c r="G605" s="54" t="s">
        <v>1915</v>
      </c>
      <c r="H605" s="53" t="s">
        <v>0</v>
      </c>
      <c r="I605" s="51" t="s">
        <v>3</v>
      </c>
      <c r="J605" s="49" t="s">
        <v>3</v>
      </c>
      <c r="K605" s="48">
        <v>4</v>
      </c>
      <c r="L605" s="45">
        <f t="shared" si="69"/>
        <v>4</v>
      </c>
      <c r="M605" s="298" t="s">
        <v>34</v>
      </c>
      <c r="N605" s="41">
        <v>10</v>
      </c>
      <c r="O605" s="38">
        <f t="shared" si="70"/>
        <v>40</v>
      </c>
      <c r="P605" s="299" t="s">
        <v>71</v>
      </c>
      <c r="Q605" s="34"/>
      <c r="Y605" s="214"/>
      <c r="Z605" s="214"/>
      <c r="AA605" s="33">
        <v>905.5</v>
      </c>
    </row>
    <row r="606" spans="1:27" ht="15" customHeight="1" x14ac:dyDescent="0.25">
      <c r="A606" s="59" t="s">
        <v>302</v>
      </c>
      <c r="B606" s="58" t="s">
        <v>1625</v>
      </c>
      <c r="C606" s="60">
        <v>1000</v>
      </c>
      <c r="D606" s="60">
        <v>80</v>
      </c>
      <c r="E606" s="57">
        <v>76</v>
      </c>
      <c r="F606" s="55" t="s">
        <v>1916</v>
      </c>
      <c r="G606" s="54" t="s">
        <v>1917</v>
      </c>
      <c r="H606" s="53" t="s">
        <v>0</v>
      </c>
      <c r="I606" s="51" t="s">
        <v>3</v>
      </c>
      <c r="J606" s="49" t="s">
        <v>3</v>
      </c>
      <c r="K606" s="48">
        <v>3</v>
      </c>
      <c r="L606" s="45">
        <f t="shared" si="69"/>
        <v>3</v>
      </c>
      <c r="M606" s="103" t="s">
        <v>34</v>
      </c>
      <c r="N606" s="41">
        <v>14</v>
      </c>
      <c r="O606" s="38">
        <f t="shared" si="70"/>
        <v>42</v>
      </c>
      <c r="P606" s="35">
        <f>ROUND(AA606*(1-$Q$12),2)</f>
        <v>928</v>
      </c>
      <c r="Q606" s="34">
        <f>ROUND(P606*1.2,2)</f>
        <v>1113.5999999999999</v>
      </c>
      <c r="Y606" s="214"/>
      <c r="Z606" s="214"/>
      <c r="AA606" s="33">
        <v>928</v>
      </c>
    </row>
    <row r="607" spans="1:27" ht="15" customHeight="1" x14ac:dyDescent="0.25">
      <c r="A607" s="59" t="s">
        <v>302</v>
      </c>
      <c r="B607" s="58" t="s">
        <v>1625</v>
      </c>
      <c r="C607" s="60">
        <v>1000</v>
      </c>
      <c r="D607" s="60">
        <v>80</v>
      </c>
      <c r="E607" s="57">
        <v>83</v>
      </c>
      <c r="F607" s="55" t="s">
        <v>1918</v>
      </c>
      <c r="G607" s="54" t="s">
        <v>1919</v>
      </c>
      <c r="H607" s="53" t="s">
        <v>0</v>
      </c>
      <c r="I607" s="51"/>
      <c r="J607" s="49" t="s">
        <v>3</v>
      </c>
      <c r="K607" s="48">
        <v>3</v>
      </c>
      <c r="L607" s="45">
        <f t="shared" si="69"/>
        <v>3</v>
      </c>
      <c r="M607" s="298" t="s">
        <v>34</v>
      </c>
      <c r="N607" s="41">
        <v>14</v>
      </c>
      <c r="O607" s="38">
        <f t="shared" si="70"/>
        <v>42</v>
      </c>
      <c r="P607" s="299" t="s">
        <v>71</v>
      </c>
      <c r="Q607" s="34"/>
      <c r="Y607" s="214"/>
      <c r="Z607" s="214"/>
      <c r="AA607" s="33">
        <v>934</v>
      </c>
    </row>
    <row r="608" spans="1:27" ht="15" customHeight="1" x14ac:dyDescent="0.25">
      <c r="A608" s="59" t="s">
        <v>302</v>
      </c>
      <c r="B608" s="58" t="s">
        <v>1625</v>
      </c>
      <c r="C608" s="60">
        <v>1000</v>
      </c>
      <c r="D608" s="60">
        <v>80</v>
      </c>
      <c r="E608" s="57">
        <v>89</v>
      </c>
      <c r="F608" s="55" t="s">
        <v>1920</v>
      </c>
      <c r="G608" s="54" t="s">
        <v>1921</v>
      </c>
      <c r="H608" s="53" t="s">
        <v>0</v>
      </c>
      <c r="I608" s="51" t="s">
        <v>3</v>
      </c>
      <c r="J608" s="49" t="s">
        <v>3</v>
      </c>
      <c r="K608" s="48">
        <v>3</v>
      </c>
      <c r="L608" s="45">
        <f t="shared" si="69"/>
        <v>3</v>
      </c>
      <c r="M608" s="103" t="s">
        <v>34</v>
      </c>
      <c r="N608" s="41">
        <v>14</v>
      </c>
      <c r="O608" s="38">
        <f t="shared" si="70"/>
        <v>42</v>
      </c>
      <c r="P608" s="35">
        <f>ROUND(AA608*(1-$Q$12),2)</f>
        <v>938.5</v>
      </c>
      <c r="Q608" s="34">
        <f>ROUND(P608*1.2,2)</f>
        <v>1126.2</v>
      </c>
      <c r="Y608" s="214"/>
      <c r="Z608" s="214"/>
      <c r="AA608" s="33">
        <v>938.5</v>
      </c>
    </row>
    <row r="609" spans="1:27" ht="15" customHeight="1" x14ac:dyDescent="0.25">
      <c r="A609" s="59" t="s">
        <v>302</v>
      </c>
      <c r="B609" s="58" t="s">
        <v>1625</v>
      </c>
      <c r="C609" s="60">
        <v>1000</v>
      </c>
      <c r="D609" s="60">
        <v>80</v>
      </c>
      <c r="E609" s="57">
        <v>102</v>
      </c>
      <c r="F609" s="55" t="s">
        <v>1922</v>
      </c>
      <c r="G609" s="54" t="s">
        <v>1923</v>
      </c>
      <c r="H609" s="53" t="s">
        <v>0</v>
      </c>
      <c r="I609" s="51"/>
      <c r="J609" s="49" t="s">
        <v>3</v>
      </c>
      <c r="K609" s="48">
        <v>3</v>
      </c>
      <c r="L609" s="45">
        <f t="shared" si="69"/>
        <v>3</v>
      </c>
      <c r="M609" s="298" t="s">
        <v>34</v>
      </c>
      <c r="N609" s="41">
        <v>14</v>
      </c>
      <c r="O609" s="38">
        <f t="shared" si="70"/>
        <v>42</v>
      </c>
      <c r="P609" s="299" t="s">
        <v>71</v>
      </c>
      <c r="Q609" s="34"/>
      <c r="Y609" s="214"/>
      <c r="Z609" s="214"/>
      <c r="AA609" s="33">
        <v>969</v>
      </c>
    </row>
    <row r="610" spans="1:27" ht="15" customHeight="1" x14ac:dyDescent="0.25">
      <c r="A610" s="59" t="s">
        <v>302</v>
      </c>
      <c r="B610" s="58" t="s">
        <v>1625</v>
      </c>
      <c r="C610" s="60">
        <v>1000</v>
      </c>
      <c r="D610" s="60">
        <v>80</v>
      </c>
      <c r="E610" s="57">
        <v>108</v>
      </c>
      <c r="F610" s="55" t="s">
        <v>1924</v>
      </c>
      <c r="G610" s="54" t="s">
        <v>1925</v>
      </c>
      <c r="H610" s="53" t="s">
        <v>0</v>
      </c>
      <c r="I610" s="51" t="s">
        <v>3</v>
      </c>
      <c r="J610" s="49" t="s">
        <v>3</v>
      </c>
      <c r="K610" s="48">
        <v>3</v>
      </c>
      <c r="L610" s="45">
        <f t="shared" si="69"/>
        <v>3</v>
      </c>
      <c r="M610" s="103" t="s">
        <v>34</v>
      </c>
      <c r="N610" s="41">
        <v>14</v>
      </c>
      <c r="O610" s="38">
        <f t="shared" si="70"/>
        <v>42</v>
      </c>
      <c r="P610" s="35">
        <f>ROUND(AA610*(1-$Q$12),2)</f>
        <v>980</v>
      </c>
      <c r="Q610" s="34">
        <f>ROUND(P610*1.2,2)</f>
        <v>1176</v>
      </c>
      <c r="Y610" s="214"/>
      <c r="Z610" s="214"/>
      <c r="AA610" s="33">
        <v>980</v>
      </c>
    </row>
    <row r="611" spans="1:27" ht="15" customHeight="1" x14ac:dyDescent="0.25">
      <c r="A611" s="59" t="s">
        <v>302</v>
      </c>
      <c r="B611" s="58" t="s">
        <v>1625</v>
      </c>
      <c r="C611" s="60">
        <v>1000</v>
      </c>
      <c r="D611" s="60">
        <v>80</v>
      </c>
      <c r="E611" s="57">
        <v>114</v>
      </c>
      <c r="F611" s="55" t="s">
        <v>1926</v>
      </c>
      <c r="G611" s="54" t="s">
        <v>1927</v>
      </c>
      <c r="H611" s="53" t="s">
        <v>0</v>
      </c>
      <c r="I611" s="51" t="s">
        <v>3</v>
      </c>
      <c r="J611" s="49" t="s">
        <v>3</v>
      </c>
      <c r="K611" s="48">
        <v>3</v>
      </c>
      <c r="L611" s="45">
        <f t="shared" si="69"/>
        <v>3</v>
      </c>
      <c r="M611" s="298" t="s">
        <v>34</v>
      </c>
      <c r="N611" s="41">
        <v>14</v>
      </c>
      <c r="O611" s="38">
        <f t="shared" si="70"/>
        <v>42</v>
      </c>
      <c r="P611" s="299" t="s">
        <v>71</v>
      </c>
      <c r="Q611" s="34"/>
      <c r="Y611" s="214"/>
      <c r="Z611" s="214"/>
      <c r="AA611" s="33">
        <v>1010</v>
      </c>
    </row>
    <row r="612" spans="1:27" ht="15" customHeight="1" x14ac:dyDescent="0.25">
      <c r="A612" s="59" t="s">
        <v>302</v>
      </c>
      <c r="B612" s="58" t="s">
        <v>1625</v>
      </c>
      <c r="C612" s="60">
        <v>1000</v>
      </c>
      <c r="D612" s="60">
        <v>80</v>
      </c>
      <c r="E612" s="57">
        <v>133</v>
      </c>
      <c r="F612" s="55" t="s">
        <v>1928</v>
      </c>
      <c r="G612" s="54" t="s">
        <v>1929</v>
      </c>
      <c r="H612" s="53" t="s">
        <v>0</v>
      </c>
      <c r="I612" s="51" t="s">
        <v>3</v>
      </c>
      <c r="J612" s="49" t="s">
        <v>3</v>
      </c>
      <c r="K612" s="48">
        <v>3</v>
      </c>
      <c r="L612" s="45">
        <f t="shared" si="69"/>
        <v>3</v>
      </c>
      <c r="M612" s="103" t="s">
        <v>34</v>
      </c>
      <c r="N612" s="41">
        <v>14</v>
      </c>
      <c r="O612" s="38">
        <f t="shared" si="70"/>
        <v>42</v>
      </c>
      <c r="P612" s="35">
        <f>ROUND(AA612*(1-$Q$12),2)</f>
        <v>1045</v>
      </c>
      <c r="Q612" s="34">
        <f>ROUND(P612*1.2,2)</f>
        <v>1254</v>
      </c>
      <c r="Y612" s="214"/>
      <c r="Z612" s="214"/>
      <c r="AA612" s="33">
        <v>1045</v>
      </c>
    </row>
    <row r="613" spans="1:27" ht="15" customHeight="1" x14ac:dyDescent="0.25">
      <c r="A613" s="59" t="s">
        <v>302</v>
      </c>
      <c r="B613" s="58" t="s">
        <v>1625</v>
      </c>
      <c r="C613" s="60">
        <v>1000</v>
      </c>
      <c r="D613" s="60">
        <v>80</v>
      </c>
      <c r="E613" s="57">
        <v>140</v>
      </c>
      <c r="F613" s="55" t="s">
        <v>1930</v>
      </c>
      <c r="G613" s="54" t="s">
        <v>1931</v>
      </c>
      <c r="H613" s="53" t="s">
        <v>0</v>
      </c>
      <c r="I613" s="51"/>
      <c r="J613" s="49" t="s">
        <v>3</v>
      </c>
      <c r="K613" s="48">
        <v>3</v>
      </c>
      <c r="L613" s="45">
        <f t="shared" si="69"/>
        <v>3</v>
      </c>
      <c r="M613" s="298" t="s">
        <v>34</v>
      </c>
      <c r="N613" s="41">
        <v>14</v>
      </c>
      <c r="O613" s="38">
        <f t="shared" si="70"/>
        <v>42</v>
      </c>
      <c r="P613" s="299" t="s">
        <v>71</v>
      </c>
      <c r="Q613" s="34"/>
      <c r="Y613" s="214"/>
      <c r="Z613" s="214"/>
      <c r="AA613" s="33">
        <v>1132</v>
      </c>
    </row>
    <row r="614" spans="1:27" ht="15" customHeight="1" x14ac:dyDescent="0.25">
      <c r="A614" s="59" t="s">
        <v>302</v>
      </c>
      <c r="B614" s="58" t="s">
        <v>1625</v>
      </c>
      <c r="C614" s="60">
        <v>1000</v>
      </c>
      <c r="D614" s="60">
        <v>80</v>
      </c>
      <c r="E614" s="57">
        <v>159</v>
      </c>
      <c r="F614" s="55" t="s">
        <v>1932</v>
      </c>
      <c r="G614" s="54" t="s">
        <v>1933</v>
      </c>
      <c r="H614" s="53" t="s">
        <v>0</v>
      </c>
      <c r="I614" s="51" t="s">
        <v>3</v>
      </c>
      <c r="J614" s="49" t="s">
        <v>3</v>
      </c>
      <c r="K614" s="48">
        <v>2</v>
      </c>
      <c r="L614" s="45">
        <f t="shared" si="69"/>
        <v>2</v>
      </c>
      <c r="M614" s="103" t="s">
        <v>34</v>
      </c>
      <c r="N614" s="41">
        <v>20</v>
      </c>
      <c r="O614" s="38">
        <f t="shared" si="70"/>
        <v>40</v>
      </c>
      <c r="P614" s="35">
        <f>ROUND(AA614*(1-$Q$12),2)</f>
        <v>1147</v>
      </c>
      <c r="Q614" s="34">
        <f>ROUND(P614*1.2,2)</f>
        <v>1376.4</v>
      </c>
      <c r="Y614" s="214"/>
      <c r="Z614" s="214"/>
      <c r="AA614" s="33">
        <v>1147</v>
      </c>
    </row>
    <row r="615" spans="1:27" ht="15" customHeight="1" x14ac:dyDescent="0.25">
      <c r="A615" s="59" t="s">
        <v>302</v>
      </c>
      <c r="B615" s="58" t="s">
        <v>1625</v>
      </c>
      <c r="C615" s="60">
        <v>1000</v>
      </c>
      <c r="D615" s="60">
        <v>80</v>
      </c>
      <c r="E615" s="57">
        <v>169</v>
      </c>
      <c r="F615" s="55" t="s">
        <v>1934</v>
      </c>
      <c r="G615" s="54" t="s">
        <v>1935</v>
      </c>
      <c r="H615" s="53" t="s">
        <v>0</v>
      </c>
      <c r="I615" s="51" t="s">
        <v>3</v>
      </c>
      <c r="J615" s="49" t="s">
        <v>3</v>
      </c>
      <c r="K615" s="48">
        <v>2</v>
      </c>
      <c r="L615" s="45">
        <f t="shared" si="69"/>
        <v>2</v>
      </c>
      <c r="M615" s="298" t="s">
        <v>34</v>
      </c>
      <c r="N615" s="41">
        <v>20</v>
      </c>
      <c r="O615" s="38">
        <f t="shared" si="70"/>
        <v>40</v>
      </c>
      <c r="P615" s="299" t="s">
        <v>71</v>
      </c>
      <c r="Q615" s="34"/>
      <c r="Y615" s="214"/>
      <c r="Z615" s="214"/>
      <c r="AA615" s="33">
        <v>1195.5</v>
      </c>
    </row>
    <row r="616" spans="1:27" ht="15" customHeight="1" x14ac:dyDescent="0.25">
      <c r="A616" s="59" t="s">
        <v>302</v>
      </c>
      <c r="B616" s="58" t="s">
        <v>1625</v>
      </c>
      <c r="C616" s="60">
        <v>1000</v>
      </c>
      <c r="D616" s="60">
        <v>80</v>
      </c>
      <c r="E616" s="57">
        <v>194</v>
      </c>
      <c r="F616" s="55" t="s">
        <v>1936</v>
      </c>
      <c r="G616" s="54" t="s">
        <v>1937</v>
      </c>
      <c r="H616" s="53" t="s">
        <v>0</v>
      </c>
      <c r="I616" s="51"/>
      <c r="J616" s="49" t="s">
        <v>3</v>
      </c>
      <c r="K616" s="48">
        <v>2</v>
      </c>
      <c r="L616" s="45">
        <f t="shared" si="69"/>
        <v>2</v>
      </c>
      <c r="M616" s="298" t="s">
        <v>34</v>
      </c>
      <c r="N616" s="41">
        <v>20</v>
      </c>
      <c r="O616" s="38">
        <f t="shared" si="70"/>
        <v>40</v>
      </c>
      <c r="P616" s="299" t="s">
        <v>71</v>
      </c>
      <c r="Q616" s="34"/>
      <c r="Y616" s="214"/>
      <c r="Z616" s="214"/>
      <c r="AA616" s="33">
        <v>1335</v>
      </c>
    </row>
    <row r="617" spans="1:27" ht="15" customHeight="1" x14ac:dyDescent="0.25">
      <c r="A617" s="59" t="s">
        <v>302</v>
      </c>
      <c r="B617" s="58" t="s">
        <v>1625</v>
      </c>
      <c r="C617" s="60">
        <v>1000</v>
      </c>
      <c r="D617" s="60">
        <v>80</v>
      </c>
      <c r="E617" s="57">
        <v>205</v>
      </c>
      <c r="F617" s="55" t="s">
        <v>1938</v>
      </c>
      <c r="G617" s="54" t="s">
        <v>1939</v>
      </c>
      <c r="H617" s="53" t="s">
        <v>0</v>
      </c>
      <c r="I617" s="51"/>
      <c r="J617" s="49" t="s">
        <v>3</v>
      </c>
      <c r="K617" s="48">
        <v>2</v>
      </c>
      <c r="L617" s="45">
        <f t="shared" si="69"/>
        <v>2</v>
      </c>
      <c r="M617" s="298" t="s">
        <v>34</v>
      </c>
      <c r="N617" s="41">
        <v>20</v>
      </c>
      <c r="O617" s="38">
        <f t="shared" si="70"/>
        <v>40</v>
      </c>
      <c r="P617" s="299" t="s">
        <v>71</v>
      </c>
      <c r="Q617" s="34"/>
      <c r="Y617" s="214"/>
      <c r="Z617" s="214"/>
      <c r="AA617" s="33">
        <v>1382</v>
      </c>
    </row>
    <row r="618" spans="1:27" ht="15" customHeight="1" x14ac:dyDescent="0.25">
      <c r="A618" s="59" t="s">
        <v>302</v>
      </c>
      <c r="B618" s="58" t="s">
        <v>1625</v>
      </c>
      <c r="C618" s="60">
        <v>1000</v>
      </c>
      <c r="D618" s="60">
        <v>80</v>
      </c>
      <c r="E618" s="57">
        <v>219</v>
      </c>
      <c r="F618" s="55" t="s">
        <v>1940</v>
      </c>
      <c r="G618" s="54" t="s">
        <v>1941</v>
      </c>
      <c r="H618" s="53" t="s">
        <v>0</v>
      </c>
      <c r="I618" s="51"/>
      <c r="J618" s="49" t="s">
        <v>3</v>
      </c>
      <c r="K618" s="48">
        <v>2</v>
      </c>
      <c r="L618" s="45">
        <f t="shared" si="69"/>
        <v>2</v>
      </c>
      <c r="M618" s="103" t="s">
        <v>34</v>
      </c>
      <c r="N618" s="41">
        <v>20</v>
      </c>
      <c r="O618" s="38">
        <f t="shared" si="70"/>
        <v>40</v>
      </c>
      <c r="P618" s="35">
        <f>ROUND(AA618*(1-$Q$12),2)</f>
        <v>1446.5</v>
      </c>
      <c r="Q618" s="34">
        <f>ROUND(P618*1.2,2)</f>
        <v>1735.8</v>
      </c>
      <c r="Y618" s="214"/>
      <c r="Z618" s="214"/>
      <c r="AA618" s="33">
        <v>1446.5</v>
      </c>
    </row>
    <row r="619" spans="1:27" ht="15" customHeight="1" x14ac:dyDescent="0.25">
      <c r="A619" s="59" t="s">
        <v>302</v>
      </c>
      <c r="B619" s="58" t="s">
        <v>1625</v>
      </c>
      <c r="C619" s="60">
        <v>1000</v>
      </c>
      <c r="D619" s="60">
        <v>80</v>
      </c>
      <c r="E619" s="57">
        <v>245</v>
      </c>
      <c r="F619" s="297" t="s">
        <v>620</v>
      </c>
      <c r="G619" s="54" t="s">
        <v>1942</v>
      </c>
      <c r="H619" s="53" t="s">
        <v>0</v>
      </c>
      <c r="I619" s="51"/>
      <c r="J619" s="49" t="s">
        <v>3</v>
      </c>
      <c r="K619" s="48">
        <v>2</v>
      </c>
      <c r="L619" s="45">
        <f t="shared" si="69"/>
        <v>2</v>
      </c>
      <c r="M619" s="298" t="s">
        <v>34</v>
      </c>
      <c r="N619" s="41">
        <v>20</v>
      </c>
      <c r="O619" s="38">
        <f t="shared" si="70"/>
        <v>40</v>
      </c>
      <c r="P619" s="299" t="s">
        <v>71</v>
      </c>
      <c r="Q619" s="34"/>
      <c r="Y619" s="214"/>
      <c r="Z619" s="214"/>
      <c r="AA619" s="33">
        <v>1676.5</v>
      </c>
    </row>
    <row r="620" spans="1:27" ht="15" customHeight="1" x14ac:dyDescent="0.25">
      <c r="A620" s="59" t="s">
        <v>302</v>
      </c>
      <c r="B620" s="58" t="s">
        <v>1625</v>
      </c>
      <c r="C620" s="60">
        <v>1000</v>
      </c>
      <c r="D620" s="57">
        <v>90</v>
      </c>
      <c r="E620" s="57">
        <v>48</v>
      </c>
      <c r="F620" s="297" t="s">
        <v>620</v>
      </c>
      <c r="G620" s="54" t="s">
        <v>1943</v>
      </c>
      <c r="H620" s="53" t="s">
        <v>0</v>
      </c>
      <c r="I620" s="51"/>
      <c r="J620" s="49" t="s">
        <v>3</v>
      </c>
      <c r="K620" s="48">
        <v>4</v>
      </c>
      <c r="L620" s="45">
        <f t="shared" si="69"/>
        <v>4</v>
      </c>
      <c r="M620" s="298" t="s">
        <v>34</v>
      </c>
      <c r="N620" s="41">
        <v>10</v>
      </c>
      <c r="O620" s="38">
        <f t="shared" si="70"/>
        <v>40</v>
      </c>
      <c r="P620" s="299" t="s">
        <v>71</v>
      </c>
      <c r="Q620" s="34"/>
      <c r="Y620" s="214"/>
      <c r="Z620" s="214"/>
      <c r="AA620" s="33">
        <v>830.5</v>
      </c>
    </row>
    <row r="621" spans="1:27" ht="15" customHeight="1" x14ac:dyDescent="0.25">
      <c r="A621" s="59" t="s">
        <v>302</v>
      </c>
      <c r="B621" s="58" t="s">
        <v>1625</v>
      </c>
      <c r="C621" s="60">
        <v>1000</v>
      </c>
      <c r="D621" s="60">
        <v>90</v>
      </c>
      <c r="E621" s="57">
        <v>57</v>
      </c>
      <c r="F621" s="55" t="s">
        <v>1944</v>
      </c>
      <c r="G621" s="54" t="s">
        <v>1945</v>
      </c>
      <c r="H621" s="53" t="s">
        <v>0</v>
      </c>
      <c r="I621" s="51"/>
      <c r="J621" s="49" t="s">
        <v>3</v>
      </c>
      <c r="K621" s="48">
        <v>3</v>
      </c>
      <c r="L621" s="45">
        <f t="shared" si="69"/>
        <v>3</v>
      </c>
      <c r="M621" s="298" t="s">
        <v>34</v>
      </c>
      <c r="N621" s="41">
        <v>14</v>
      </c>
      <c r="O621" s="38">
        <f t="shared" si="70"/>
        <v>42</v>
      </c>
      <c r="P621" s="299" t="s">
        <v>71</v>
      </c>
      <c r="Q621" s="34"/>
      <c r="Y621" s="214"/>
      <c r="Z621" s="214"/>
      <c r="AA621" s="33">
        <v>913</v>
      </c>
    </row>
    <row r="622" spans="1:27" ht="15" customHeight="1" x14ac:dyDescent="0.25">
      <c r="A622" s="59" t="s">
        <v>302</v>
      </c>
      <c r="B622" s="58" t="s">
        <v>1625</v>
      </c>
      <c r="C622" s="60">
        <v>1000</v>
      </c>
      <c r="D622" s="60">
        <v>90</v>
      </c>
      <c r="E622" s="57">
        <v>60</v>
      </c>
      <c r="F622" s="55" t="s">
        <v>1946</v>
      </c>
      <c r="G622" s="54" t="s">
        <v>1947</v>
      </c>
      <c r="H622" s="53" t="s">
        <v>0</v>
      </c>
      <c r="I622" s="51"/>
      <c r="J622" s="49" t="s">
        <v>3</v>
      </c>
      <c r="K622" s="48">
        <v>3</v>
      </c>
      <c r="L622" s="45">
        <f t="shared" si="69"/>
        <v>3</v>
      </c>
      <c r="M622" s="298" t="s">
        <v>34</v>
      </c>
      <c r="N622" s="41">
        <v>14</v>
      </c>
      <c r="O622" s="38">
        <f t="shared" si="70"/>
        <v>42</v>
      </c>
      <c r="P622" s="299" t="s">
        <v>71</v>
      </c>
      <c r="Q622" s="34"/>
      <c r="Y622" s="214"/>
      <c r="Z622" s="214"/>
      <c r="AA622" s="33">
        <v>944.5</v>
      </c>
    </row>
    <row r="623" spans="1:27" ht="15" customHeight="1" x14ac:dyDescent="0.25">
      <c r="A623" s="59" t="s">
        <v>302</v>
      </c>
      <c r="B623" s="58" t="s">
        <v>1625</v>
      </c>
      <c r="C623" s="60">
        <v>1000</v>
      </c>
      <c r="D623" s="60">
        <v>90</v>
      </c>
      <c r="E623" s="57">
        <v>64</v>
      </c>
      <c r="F623" s="297" t="s">
        <v>620</v>
      </c>
      <c r="G623" s="54" t="s">
        <v>1948</v>
      </c>
      <c r="H623" s="53" t="s">
        <v>0</v>
      </c>
      <c r="I623" s="51"/>
      <c r="J623" s="49" t="s">
        <v>3</v>
      </c>
      <c r="K623" s="48">
        <v>3</v>
      </c>
      <c r="L623" s="45">
        <f t="shared" si="69"/>
        <v>3</v>
      </c>
      <c r="M623" s="298" t="s">
        <v>34</v>
      </c>
      <c r="N623" s="41">
        <v>14</v>
      </c>
      <c r="O623" s="38">
        <f t="shared" si="70"/>
        <v>42</v>
      </c>
      <c r="P623" s="299" t="s">
        <v>71</v>
      </c>
      <c r="Q623" s="34"/>
      <c r="Y623" s="214"/>
      <c r="Z623" s="214"/>
      <c r="AA623" s="33">
        <v>962.5</v>
      </c>
    </row>
    <row r="624" spans="1:27" ht="15" customHeight="1" x14ac:dyDescent="0.25">
      <c r="A624" s="59" t="s">
        <v>302</v>
      </c>
      <c r="B624" s="58" t="s">
        <v>1625</v>
      </c>
      <c r="C624" s="60">
        <v>1000</v>
      </c>
      <c r="D624" s="60">
        <v>90</v>
      </c>
      <c r="E624" s="57">
        <v>70</v>
      </c>
      <c r="F624" s="55" t="s">
        <v>1949</v>
      </c>
      <c r="G624" s="54" t="s">
        <v>1950</v>
      </c>
      <c r="H624" s="53" t="s">
        <v>0</v>
      </c>
      <c r="I624" s="51"/>
      <c r="J624" s="49" t="s">
        <v>3</v>
      </c>
      <c r="K624" s="48">
        <v>3</v>
      </c>
      <c r="L624" s="45">
        <f t="shared" si="69"/>
        <v>3</v>
      </c>
      <c r="M624" s="298" t="s">
        <v>34</v>
      </c>
      <c r="N624" s="41">
        <v>14</v>
      </c>
      <c r="O624" s="38">
        <f t="shared" si="70"/>
        <v>42</v>
      </c>
      <c r="P624" s="299" t="s">
        <v>71</v>
      </c>
      <c r="Q624" s="34"/>
      <c r="Y624" s="214"/>
      <c r="Z624" s="214"/>
      <c r="AA624" s="33">
        <v>981</v>
      </c>
    </row>
    <row r="625" spans="1:27" ht="15" customHeight="1" x14ac:dyDescent="0.25">
      <c r="A625" s="59" t="s">
        <v>302</v>
      </c>
      <c r="B625" s="58" t="s">
        <v>1625</v>
      </c>
      <c r="C625" s="60">
        <v>1000</v>
      </c>
      <c r="D625" s="60">
        <v>90</v>
      </c>
      <c r="E625" s="57">
        <v>76</v>
      </c>
      <c r="F625" s="55" t="s">
        <v>1951</v>
      </c>
      <c r="G625" s="54" t="s">
        <v>1952</v>
      </c>
      <c r="H625" s="53" t="s">
        <v>0</v>
      </c>
      <c r="I625" s="51"/>
      <c r="J625" s="49" t="s">
        <v>3</v>
      </c>
      <c r="K625" s="48">
        <v>3</v>
      </c>
      <c r="L625" s="45">
        <f t="shared" si="69"/>
        <v>3</v>
      </c>
      <c r="M625" s="298" t="s">
        <v>34</v>
      </c>
      <c r="N625" s="41">
        <v>14</v>
      </c>
      <c r="O625" s="38">
        <f t="shared" si="70"/>
        <v>42</v>
      </c>
      <c r="P625" s="299" t="s">
        <v>71</v>
      </c>
      <c r="Q625" s="34"/>
      <c r="Y625" s="214"/>
      <c r="Z625" s="214"/>
      <c r="AA625" s="33">
        <v>1031.5</v>
      </c>
    </row>
    <row r="626" spans="1:27" ht="15" customHeight="1" x14ac:dyDescent="0.25">
      <c r="A626" s="59" t="s">
        <v>302</v>
      </c>
      <c r="B626" s="58" t="s">
        <v>1625</v>
      </c>
      <c r="C626" s="60">
        <v>1000</v>
      </c>
      <c r="D626" s="60">
        <v>90</v>
      </c>
      <c r="E626" s="57">
        <v>83</v>
      </c>
      <c r="F626" s="55" t="s">
        <v>1953</v>
      </c>
      <c r="G626" s="54" t="s">
        <v>1954</v>
      </c>
      <c r="H626" s="53" t="s">
        <v>0</v>
      </c>
      <c r="I626" s="51"/>
      <c r="J626" s="49" t="s">
        <v>3</v>
      </c>
      <c r="K626" s="48">
        <v>3</v>
      </c>
      <c r="L626" s="45">
        <f t="shared" si="69"/>
        <v>3</v>
      </c>
      <c r="M626" s="298" t="s">
        <v>34</v>
      </c>
      <c r="N626" s="41">
        <v>14</v>
      </c>
      <c r="O626" s="38">
        <f t="shared" si="70"/>
        <v>42</v>
      </c>
      <c r="P626" s="299" t="s">
        <v>71</v>
      </c>
      <c r="Q626" s="34"/>
      <c r="Y626" s="214"/>
      <c r="Z626" s="214"/>
      <c r="AA626" s="33">
        <v>1084.5</v>
      </c>
    </row>
    <row r="627" spans="1:27" ht="15" customHeight="1" x14ac:dyDescent="0.25">
      <c r="A627" s="59" t="s">
        <v>302</v>
      </c>
      <c r="B627" s="58" t="s">
        <v>1625</v>
      </c>
      <c r="C627" s="60">
        <v>1000</v>
      </c>
      <c r="D627" s="60">
        <v>90</v>
      </c>
      <c r="E627" s="57">
        <v>89</v>
      </c>
      <c r="F627" s="55" t="s">
        <v>1955</v>
      </c>
      <c r="G627" s="54" t="s">
        <v>1956</v>
      </c>
      <c r="H627" s="53" t="s">
        <v>0</v>
      </c>
      <c r="I627" s="51"/>
      <c r="J627" s="49" t="s">
        <v>3</v>
      </c>
      <c r="K627" s="48">
        <v>3</v>
      </c>
      <c r="L627" s="45">
        <f t="shared" si="69"/>
        <v>3</v>
      </c>
      <c r="M627" s="103" t="s">
        <v>34</v>
      </c>
      <c r="N627" s="41">
        <v>14</v>
      </c>
      <c r="O627" s="38">
        <f t="shared" si="70"/>
        <v>42</v>
      </c>
      <c r="P627" s="35">
        <f>ROUND(AA627*(1-$Q$12),2)</f>
        <v>1149</v>
      </c>
      <c r="Q627" s="34">
        <f>ROUND(P627*1.2,2)</f>
        <v>1378.8</v>
      </c>
      <c r="Y627" s="214"/>
      <c r="Z627" s="214"/>
      <c r="AA627" s="33">
        <v>1149</v>
      </c>
    </row>
    <row r="628" spans="1:27" ht="15" customHeight="1" x14ac:dyDescent="0.25">
      <c r="A628" s="59" t="s">
        <v>302</v>
      </c>
      <c r="B628" s="58" t="s">
        <v>1625</v>
      </c>
      <c r="C628" s="60">
        <v>1000</v>
      </c>
      <c r="D628" s="60">
        <v>90</v>
      </c>
      <c r="E628" s="57">
        <v>102</v>
      </c>
      <c r="F628" s="55" t="s">
        <v>1957</v>
      </c>
      <c r="G628" s="54" t="s">
        <v>1958</v>
      </c>
      <c r="H628" s="53" t="s">
        <v>0</v>
      </c>
      <c r="I628" s="51"/>
      <c r="J628" s="49" t="s">
        <v>3</v>
      </c>
      <c r="K628" s="48">
        <v>3</v>
      </c>
      <c r="L628" s="45">
        <f t="shared" si="69"/>
        <v>3</v>
      </c>
      <c r="M628" s="298" t="s">
        <v>34</v>
      </c>
      <c r="N628" s="41">
        <v>14</v>
      </c>
      <c r="O628" s="38">
        <f t="shared" si="70"/>
        <v>42</v>
      </c>
      <c r="P628" s="299" t="s">
        <v>71</v>
      </c>
      <c r="Q628" s="34"/>
      <c r="Y628" s="214"/>
      <c r="Z628" s="214"/>
      <c r="AA628" s="33">
        <v>1175</v>
      </c>
    </row>
    <row r="629" spans="1:27" ht="15" customHeight="1" x14ac:dyDescent="0.25">
      <c r="A629" s="59" t="s">
        <v>302</v>
      </c>
      <c r="B629" s="58" t="s">
        <v>1625</v>
      </c>
      <c r="C629" s="60">
        <v>1000</v>
      </c>
      <c r="D629" s="60">
        <v>90</v>
      </c>
      <c r="E629" s="57">
        <v>108</v>
      </c>
      <c r="F629" s="55" t="s">
        <v>1959</v>
      </c>
      <c r="G629" s="54" t="s">
        <v>1960</v>
      </c>
      <c r="H629" s="53" t="s">
        <v>0</v>
      </c>
      <c r="I629" s="51"/>
      <c r="J629" s="49" t="s">
        <v>3</v>
      </c>
      <c r="K629" s="48">
        <v>3</v>
      </c>
      <c r="L629" s="45">
        <f t="shared" si="69"/>
        <v>3</v>
      </c>
      <c r="M629" s="103" t="s">
        <v>34</v>
      </c>
      <c r="N629" s="41">
        <v>14</v>
      </c>
      <c r="O629" s="38">
        <f t="shared" si="70"/>
        <v>42</v>
      </c>
      <c r="P629" s="35">
        <f>ROUND(AA629*(1-$Q$12),2)</f>
        <v>1197</v>
      </c>
      <c r="Q629" s="34">
        <f>ROUND(P629*1.2,2)</f>
        <v>1436.4</v>
      </c>
      <c r="Y629" s="214"/>
      <c r="Z629" s="214"/>
      <c r="AA629" s="33">
        <v>1197</v>
      </c>
    </row>
    <row r="630" spans="1:27" ht="15" customHeight="1" x14ac:dyDescent="0.25">
      <c r="A630" s="59" t="s">
        <v>302</v>
      </c>
      <c r="B630" s="58" t="s">
        <v>1625</v>
      </c>
      <c r="C630" s="60">
        <v>1000</v>
      </c>
      <c r="D630" s="60">
        <v>90</v>
      </c>
      <c r="E630" s="57">
        <v>114</v>
      </c>
      <c r="F630" s="55" t="s">
        <v>1961</v>
      </c>
      <c r="G630" s="54" t="s">
        <v>1962</v>
      </c>
      <c r="H630" s="53" t="s">
        <v>0</v>
      </c>
      <c r="I630" s="51"/>
      <c r="J630" s="49" t="s">
        <v>3</v>
      </c>
      <c r="K630" s="48">
        <v>3</v>
      </c>
      <c r="L630" s="45">
        <f t="shared" si="69"/>
        <v>3</v>
      </c>
      <c r="M630" s="298" t="s">
        <v>34</v>
      </c>
      <c r="N630" s="41">
        <v>14</v>
      </c>
      <c r="O630" s="38">
        <f t="shared" si="70"/>
        <v>42</v>
      </c>
      <c r="P630" s="299" t="s">
        <v>71</v>
      </c>
      <c r="Q630" s="34"/>
      <c r="Y630" s="214"/>
      <c r="Z630" s="214"/>
      <c r="AA630" s="33">
        <v>1250.5</v>
      </c>
    </row>
    <row r="631" spans="1:27" ht="15" customHeight="1" x14ac:dyDescent="0.25">
      <c r="A631" s="59" t="s">
        <v>302</v>
      </c>
      <c r="B631" s="58" t="s">
        <v>1625</v>
      </c>
      <c r="C631" s="60">
        <v>1000</v>
      </c>
      <c r="D631" s="60">
        <v>90</v>
      </c>
      <c r="E631" s="57">
        <v>133</v>
      </c>
      <c r="F631" s="55" t="s">
        <v>1963</v>
      </c>
      <c r="G631" s="54" t="s">
        <v>1964</v>
      </c>
      <c r="H631" s="53" t="s">
        <v>0</v>
      </c>
      <c r="I631" s="51"/>
      <c r="J631" s="49" t="s">
        <v>3</v>
      </c>
      <c r="K631" s="48">
        <v>2</v>
      </c>
      <c r="L631" s="45">
        <f t="shared" si="69"/>
        <v>2</v>
      </c>
      <c r="M631" s="103" t="s">
        <v>34</v>
      </c>
      <c r="N631" s="41">
        <v>20</v>
      </c>
      <c r="O631" s="38">
        <f t="shared" si="70"/>
        <v>40</v>
      </c>
      <c r="P631" s="35">
        <f>ROUND(AA631*(1-$Q$12),2)</f>
        <v>1312.5</v>
      </c>
      <c r="Q631" s="34">
        <f>ROUND(P631*1.2,2)</f>
        <v>1575</v>
      </c>
      <c r="Y631" s="214"/>
      <c r="Z631" s="214"/>
      <c r="AA631" s="33">
        <v>1312.5</v>
      </c>
    </row>
    <row r="632" spans="1:27" ht="15" customHeight="1" x14ac:dyDescent="0.25">
      <c r="A632" s="59" t="s">
        <v>302</v>
      </c>
      <c r="B632" s="58" t="s">
        <v>1625</v>
      </c>
      <c r="C632" s="60">
        <v>1000</v>
      </c>
      <c r="D632" s="60">
        <v>90</v>
      </c>
      <c r="E632" s="57">
        <v>140</v>
      </c>
      <c r="F632" s="55" t="s">
        <v>1965</v>
      </c>
      <c r="G632" s="54" t="s">
        <v>1966</v>
      </c>
      <c r="H632" s="53" t="s">
        <v>0</v>
      </c>
      <c r="I632" s="51"/>
      <c r="J632" s="49" t="s">
        <v>3</v>
      </c>
      <c r="K632" s="48">
        <v>2</v>
      </c>
      <c r="L632" s="45">
        <f t="shared" si="69"/>
        <v>2</v>
      </c>
      <c r="M632" s="298" t="s">
        <v>34</v>
      </c>
      <c r="N632" s="41">
        <v>20</v>
      </c>
      <c r="O632" s="38">
        <f t="shared" si="70"/>
        <v>40</v>
      </c>
      <c r="P632" s="299" t="s">
        <v>71</v>
      </c>
      <c r="Q632" s="34"/>
      <c r="Y632" s="214"/>
      <c r="Z632" s="214"/>
      <c r="AA632" s="33">
        <v>1365.5</v>
      </c>
    </row>
    <row r="633" spans="1:27" ht="15" customHeight="1" x14ac:dyDescent="0.25">
      <c r="A633" s="59" t="s">
        <v>302</v>
      </c>
      <c r="B633" s="58" t="s">
        <v>1625</v>
      </c>
      <c r="C633" s="60">
        <v>1000</v>
      </c>
      <c r="D633" s="60">
        <v>90</v>
      </c>
      <c r="E633" s="57">
        <v>159</v>
      </c>
      <c r="F633" s="55" t="s">
        <v>1967</v>
      </c>
      <c r="G633" s="54" t="s">
        <v>1968</v>
      </c>
      <c r="H633" s="53" t="s">
        <v>0</v>
      </c>
      <c r="I633" s="51"/>
      <c r="J633" s="49" t="s">
        <v>3</v>
      </c>
      <c r="K633" s="48">
        <v>2</v>
      </c>
      <c r="L633" s="45">
        <f t="shared" ref="L633:L657" si="71">K633</f>
        <v>2</v>
      </c>
      <c r="M633" s="103" t="s">
        <v>34</v>
      </c>
      <c r="N633" s="41">
        <v>20</v>
      </c>
      <c r="O633" s="38">
        <f t="shared" ref="O633:O657" si="72">N633*L633</f>
        <v>40</v>
      </c>
      <c r="P633" s="35">
        <f>ROUND(AA633*(1-$Q$12),2)</f>
        <v>1416</v>
      </c>
      <c r="Q633" s="34">
        <f>ROUND(P633*1.2,2)</f>
        <v>1699.2</v>
      </c>
      <c r="Y633" s="214"/>
      <c r="Z633" s="214"/>
      <c r="AA633" s="33">
        <v>1416</v>
      </c>
    </row>
    <row r="634" spans="1:27" ht="15" customHeight="1" x14ac:dyDescent="0.25">
      <c r="A634" s="59" t="s">
        <v>302</v>
      </c>
      <c r="B634" s="58" t="s">
        <v>1625</v>
      </c>
      <c r="C634" s="60">
        <v>1000</v>
      </c>
      <c r="D634" s="60">
        <v>90</v>
      </c>
      <c r="E634" s="57">
        <v>169</v>
      </c>
      <c r="F634" s="297" t="s">
        <v>620</v>
      </c>
      <c r="G634" s="54" t="s">
        <v>1969</v>
      </c>
      <c r="H634" s="53" t="s">
        <v>0</v>
      </c>
      <c r="I634" s="51"/>
      <c r="J634" s="49" t="s">
        <v>3</v>
      </c>
      <c r="K634" s="48">
        <v>2</v>
      </c>
      <c r="L634" s="45">
        <f t="shared" si="71"/>
        <v>2</v>
      </c>
      <c r="M634" s="298" t="s">
        <v>34</v>
      </c>
      <c r="N634" s="41">
        <v>20</v>
      </c>
      <c r="O634" s="38">
        <f t="shared" si="72"/>
        <v>40</v>
      </c>
      <c r="P634" s="299" t="s">
        <v>71</v>
      </c>
      <c r="Q634" s="34"/>
      <c r="Y634" s="214"/>
      <c r="Z634" s="214"/>
      <c r="AA634" s="33">
        <v>1463.5</v>
      </c>
    </row>
    <row r="635" spans="1:27" ht="15" customHeight="1" x14ac:dyDescent="0.25">
      <c r="A635" s="59" t="s">
        <v>302</v>
      </c>
      <c r="B635" s="58" t="s">
        <v>1625</v>
      </c>
      <c r="C635" s="60">
        <v>1000</v>
      </c>
      <c r="D635" s="60">
        <v>90</v>
      </c>
      <c r="E635" s="57">
        <v>194</v>
      </c>
      <c r="F635" s="55" t="s">
        <v>1970</v>
      </c>
      <c r="G635" s="54" t="s">
        <v>1971</v>
      </c>
      <c r="H635" s="53" t="s">
        <v>0</v>
      </c>
      <c r="I635" s="51"/>
      <c r="J635" s="49" t="s">
        <v>3</v>
      </c>
      <c r="K635" s="48">
        <v>2</v>
      </c>
      <c r="L635" s="45">
        <f t="shared" si="71"/>
        <v>2</v>
      </c>
      <c r="M635" s="298" t="s">
        <v>34</v>
      </c>
      <c r="N635" s="41">
        <v>20</v>
      </c>
      <c r="O635" s="38">
        <f t="shared" si="72"/>
        <v>40</v>
      </c>
      <c r="P635" s="299" t="s">
        <v>71</v>
      </c>
      <c r="Q635" s="34"/>
      <c r="Y635" s="214"/>
      <c r="Z635" s="214"/>
      <c r="AA635" s="33">
        <v>1522</v>
      </c>
    </row>
    <row r="636" spans="1:27" ht="15" customHeight="1" x14ac:dyDescent="0.25">
      <c r="A636" s="59" t="s">
        <v>302</v>
      </c>
      <c r="B636" s="58" t="s">
        <v>1625</v>
      </c>
      <c r="C636" s="60">
        <v>1000</v>
      </c>
      <c r="D636" s="60">
        <v>90</v>
      </c>
      <c r="E636" s="57">
        <v>205</v>
      </c>
      <c r="F636" s="55" t="s">
        <v>1972</v>
      </c>
      <c r="G636" s="54" t="s">
        <v>1973</v>
      </c>
      <c r="H636" s="53" t="s">
        <v>0</v>
      </c>
      <c r="I636" s="51"/>
      <c r="J636" s="49" t="s">
        <v>3</v>
      </c>
      <c r="K636" s="48">
        <v>2</v>
      </c>
      <c r="L636" s="45">
        <f t="shared" si="71"/>
        <v>2</v>
      </c>
      <c r="M636" s="298" t="s">
        <v>34</v>
      </c>
      <c r="N636" s="41">
        <v>20</v>
      </c>
      <c r="O636" s="38">
        <f t="shared" si="72"/>
        <v>40</v>
      </c>
      <c r="P636" s="299" t="s">
        <v>71</v>
      </c>
      <c r="Q636" s="34"/>
      <c r="Y636" s="214"/>
      <c r="Z636" s="214"/>
      <c r="AA636" s="33">
        <v>1581.5</v>
      </c>
    </row>
    <row r="637" spans="1:27" ht="15" customHeight="1" x14ac:dyDescent="0.25">
      <c r="A637" s="59" t="s">
        <v>302</v>
      </c>
      <c r="B637" s="58" t="s">
        <v>1625</v>
      </c>
      <c r="C637" s="60">
        <v>1000</v>
      </c>
      <c r="D637" s="60">
        <v>90</v>
      </c>
      <c r="E637" s="57">
        <v>219</v>
      </c>
      <c r="F637" s="55" t="s">
        <v>1974</v>
      </c>
      <c r="G637" s="54" t="s">
        <v>1975</v>
      </c>
      <c r="H637" s="53" t="s">
        <v>0</v>
      </c>
      <c r="I637" s="51"/>
      <c r="J637" s="49" t="s">
        <v>3</v>
      </c>
      <c r="K637" s="48">
        <v>2</v>
      </c>
      <c r="L637" s="45">
        <f t="shared" si="71"/>
        <v>2</v>
      </c>
      <c r="M637" s="298" t="s">
        <v>34</v>
      </c>
      <c r="N637" s="41">
        <v>20</v>
      </c>
      <c r="O637" s="38">
        <f t="shared" si="72"/>
        <v>40</v>
      </c>
      <c r="P637" s="299" t="s">
        <v>71</v>
      </c>
      <c r="Q637" s="34"/>
      <c r="Y637" s="214"/>
      <c r="Z637" s="214"/>
      <c r="AA637" s="33">
        <v>1665</v>
      </c>
    </row>
    <row r="638" spans="1:27" ht="15" customHeight="1" x14ac:dyDescent="0.25">
      <c r="A638" s="59" t="s">
        <v>302</v>
      </c>
      <c r="B638" s="58" t="s">
        <v>1625</v>
      </c>
      <c r="C638" s="60">
        <v>1000</v>
      </c>
      <c r="D638" s="60">
        <v>90</v>
      </c>
      <c r="E638" s="57">
        <v>245</v>
      </c>
      <c r="F638" s="55" t="s">
        <v>1976</v>
      </c>
      <c r="G638" s="54" t="s">
        <v>1977</v>
      </c>
      <c r="H638" s="53" t="s">
        <v>0</v>
      </c>
      <c r="I638" s="51"/>
      <c r="J638" s="49" t="s">
        <v>3</v>
      </c>
      <c r="K638" s="48">
        <v>2</v>
      </c>
      <c r="L638" s="45">
        <f t="shared" si="71"/>
        <v>2</v>
      </c>
      <c r="M638" s="298" t="s">
        <v>34</v>
      </c>
      <c r="N638" s="41">
        <v>20</v>
      </c>
      <c r="O638" s="38">
        <f t="shared" si="72"/>
        <v>40</v>
      </c>
      <c r="P638" s="299" t="s">
        <v>71</v>
      </c>
      <c r="Q638" s="34"/>
      <c r="Y638" s="214"/>
      <c r="Z638" s="214"/>
      <c r="AA638" s="33">
        <v>1761</v>
      </c>
    </row>
    <row r="639" spans="1:27" ht="15" customHeight="1" x14ac:dyDescent="0.25">
      <c r="A639" s="59" t="s">
        <v>302</v>
      </c>
      <c r="B639" s="58" t="s">
        <v>1625</v>
      </c>
      <c r="C639" s="60">
        <v>1000</v>
      </c>
      <c r="D639" s="57">
        <v>100</v>
      </c>
      <c r="E639" s="57">
        <v>42</v>
      </c>
      <c r="F639" s="55" t="s">
        <v>1978</v>
      </c>
      <c r="G639" s="54" t="s">
        <v>1979</v>
      </c>
      <c r="H639" s="53" t="s">
        <v>0</v>
      </c>
      <c r="I639" s="51"/>
      <c r="J639" s="49" t="s">
        <v>3</v>
      </c>
      <c r="K639" s="48">
        <v>3</v>
      </c>
      <c r="L639" s="45">
        <f t="shared" si="71"/>
        <v>3</v>
      </c>
      <c r="M639" s="103" t="s">
        <v>34</v>
      </c>
      <c r="N639" s="41">
        <v>14</v>
      </c>
      <c r="O639" s="38">
        <f t="shared" si="72"/>
        <v>42</v>
      </c>
      <c r="P639" s="35">
        <f>ROUND(AA639*(1-$Q$12),2)</f>
        <v>962</v>
      </c>
      <c r="Q639" s="34">
        <f>ROUND(P639*1.2,2)</f>
        <v>1154.4000000000001</v>
      </c>
      <c r="Y639" s="214"/>
      <c r="Z639" s="214"/>
      <c r="AA639" s="33">
        <v>962</v>
      </c>
    </row>
    <row r="640" spans="1:27" ht="15" customHeight="1" x14ac:dyDescent="0.25">
      <c r="A640" s="59" t="s">
        <v>302</v>
      </c>
      <c r="B640" s="58" t="s">
        <v>1625</v>
      </c>
      <c r="C640" s="60">
        <v>1000</v>
      </c>
      <c r="D640" s="60">
        <v>100</v>
      </c>
      <c r="E640" s="57">
        <v>45</v>
      </c>
      <c r="F640" s="55" t="s">
        <v>1980</v>
      </c>
      <c r="G640" s="54" t="s">
        <v>1981</v>
      </c>
      <c r="H640" s="53" t="s">
        <v>0</v>
      </c>
      <c r="I640" s="51"/>
      <c r="J640" s="49" t="s">
        <v>3</v>
      </c>
      <c r="K640" s="48">
        <v>3</v>
      </c>
      <c r="L640" s="45">
        <f t="shared" si="71"/>
        <v>3</v>
      </c>
      <c r="M640" s="103" t="s">
        <v>34</v>
      </c>
      <c r="N640" s="41">
        <v>14</v>
      </c>
      <c r="O640" s="38">
        <f t="shared" si="72"/>
        <v>42</v>
      </c>
      <c r="P640" s="35">
        <f>ROUND(AA640*(1-$Q$12),2)</f>
        <v>982</v>
      </c>
      <c r="Q640" s="34">
        <f>ROUND(P640*1.2,2)</f>
        <v>1178.4000000000001</v>
      </c>
      <c r="Y640" s="214"/>
      <c r="Z640" s="214"/>
      <c r="AA640" s="33">
        <v>982</v>
      </c>
    </row>
    <row r="641" spans="1:27" ht="15" customHeight="1" x14ac:dyDescent="0.25">
      <c r="A641" s="59" t="s">
        <v>302</v>
      </c>
      <c r="B641" s="58" t="s">
        <v>1625</v>
      </c>
      <c r="C641" s="60">
        <v>1000</v>
      </c>
      <c r="D641" s="60">
        <v>100</v>
      </c>
      <c r="E641" s="57">
        <v>48</v>
      </c>
      <c r="F641" s="297" t="s">
        <v>620</v>
      </c>
      <c r="G641" s="54" t="s">
        <v>1982</v>
      </c>
      <c r="H641" s="53" t="s">
        <v>0</v>
      </c>
      <c r="I641" s="51"/>
      <c r="J641" s="49" t="s">
        <v>3</v>
      </c>
      <c r="K641" s="48">
        <v>3</v>
      </c>
      <c r="L641" s="45">
        <f t="shared" si="71"/>
        <v>3</v>
      </c>
      <c r="M641" s="298" t="s">
        <v>34</v>
      </c>
      <c r="N641" s="41">
        <v>14</v>
      </c>
      <c r="O641" s="38">
        <f t="shared" si="72"/>
        <v>42</v>
      </c>
      <c r="P641" s="299" t="s">
        <v>71</v>
      </c>
      <c r="Q641" s="34"/>
      <c r="Y641" s="214"/>
      <c r="Z641" s="214"/>
      <c r="AA641" s="33">
        <v>1002</v>
      </c>
    </row>
    <row r="642" spans="1:27" ht="15" customHeight="1" x14ac:dyDescent="0.25">
      <c r="A642" s="59" t="s">
        <v>302</v>
      </c>
      <c r="B642" s="58" t="s">
        <v>1625</v>
      </c>
      <c r="C642" s="60">
        <v>1000</v>
      </c>
      <c r="D642" s="60">
        <v>100</v>
      </c>
      <c r="E642" s="57">
        <v>57</v>
      </c>
      <c r="F642" s="55" t="s">
        <v>1983</v>
      </c>
      <c r="G642" s="54" t="s">
        <v>1984</v>
      </c>
      <c r="H642" s="53" t="s">
        <v>0</v>
      </c>
      <c r="I642" s="51"/>
      <c r="J642" s="49" t="s">
        <v>3</v>
      </c>
      <c r="K642" s="48">
        <v>3</v>
      </c>
      <c r="L642" s="45">
        <f t="shared" si="71"/>
        <v>3</v>
      </c>
      <c r="M642" s="103" t="s">
        <v>34</v>
      </c>
      <c r="N642" s="41">
        <v>14</v>
      </c>
      <c r="O642" s="38">
        <f t="shared" si="72"/>
        <v>42</v>
      </c>
      <c r="P642" s="35">
        <f>ROUND(AA642*(1-$Q$12),2)</f>
        <v>1081.5</v>
      </c>
      <c r="Q642" s="34">
        <f>ROUND(P642*1.2,2)</f>
        <v>1297.8</v>
      </c>
      <c r="Y642" s="214"/>
      <c r="Z642" s="214"/>
      <c r="AA642" s="33">
        <v>1081.5</v>
      </c>
    </row>
    <row r="643" spans="1:27" ht="15" customHeight="1" x14ac:dyDescent="0.25">
      <c r="A643" s="59" t="s">
        <v>302</v>
      </c>
      <c r="B643" s="58" t="s">
        <v>1625</v>
      </c>
      <c r="C643" s="60">
        <v>1000</v>
      </c>
      <c r="D643" s="60">
        <v>100</v>
      </c>
      <c r="E643" s="57">
        <v>60</v>
      </c>
      <c r="F643" s="55" t="s">
        <v>1985</v>
      </c>
      <c r="G643" s="54" t="s">
        <v>1986</v>
      </c>
      <c r="H643" s="53" t="s">
        <v>0</v>
      </c>
      <c r="I643" s="51"/>
      <c r="J643" s="49" t="s">
        <v>3</v>
      </c>
      <c r="K643" s="48">
        <v>3</v>
      </c>
      <c r="L643" s="45">
        <f t="shared" si="71"/>
        <v>3</v>
      </c>
      <c r="M643" s="103" t="s">
        <v>34</v>
      </c>
      <c r="N643" s="41">
        <v>14</v>
      </c>
      <c r="O643" s="38">
        <f t="shared" si="72"/>
        <v>42</v>
      </c>
      <c r="P643" s="35">
        <f>ROUND(AA643*(1-$Q$12),2)</f>
        <v>1141.5</v>
      </c>
      <c r="Q643" s="34">
        <f>ROUND(P643*1.2,2)</f>
        <v>1369.8</v>
      </c>
      <c r="Y643" s="214"/>
      <c r="Z643" s="214"/>
      <c r="AA643" s="33">
        <v>1141.5</v>
      </c>
    </row>
    <row r="644" spans="1:27" ht="15" customHeight="1" x14ac:dyDescent="0.25">
      <c r="A644" s="59" t="s">
        <v>302</v>
      </c>
      <c r="B644" s="58" t="s">
        <v>1625</v>
      </c>
      <c r="C644" s="60">
        <v>1000</v>
      </c>
      <c r="D644" s="60">
        <v>100</v>
      </c>
      <c r="E644" s="57">
        <v>70</v>
      </c>
      <c r="F644" s="55" t="s">
        <v>1987</v>
      </c>
      <c r="G644" s="54" t="s">
        <v>1988</v>
      </c>
      <c r="H644" s="53" t="s">
        <v>0</v>
      </c>
      <c r="I644" s="51"/>
      <c r="J644" s="49" t="s">
        <v>3</v>
      </c>
      <c r="K644" s="48">
        <v>3</v>
      </c>
      <c r="L644" s="45">
        <f t="shared" si="71"/>
        <v>3</v>
      </c>
      <c r="M644" s="298" t="s">
        <v>34</v>
      </c>
      <c r="N644" s="41">
        <v>14</v>
      </c>
      <c r="O644" s="38">
        <f t="shared" si="72"/>
        <v>42</v>
      </c>
      <c r="P644" s="299" t="s">
        <v>71</v>
      </c>
      <c r="Q644" s="34"/>
      <c r="Y644" s="214"/>
      <c r="Z644" s="214"/>
      <c r="AA644" s="33">
        <v>1194</v>
      </c>
    </row>
    <row r="645" spans="1:27" ht="15" customHeight="1" x14ac:dyDescent="0.25">
      <c r="A645" s="59" t="s">
        <v>302</v>
      </c>
      <c r="B645" s="58" t="s">
        <v>1625</v>
      </c>
      <c r="C645" s="60">
        <v>1000</v>
      </c>
      <c r="D645" s="60">
        <v>100</v>
      </c>
      <c r="E645" s="57">
        <v>76</v>
      </c>
      <c r="F645" s="55" t="s">
        <v>1989</v>
      </c>
      <c r="G645" s="54" t="s">
        <v>1990</v>
      </c>
      <c r="H645" s="53" t="s">
        <v>0</v>
      </c>
      <c r="I645" s="51"/>
      <c r="J645" s="49" t="s">
        <v>3</v>
      </c>
      <c r="K645" s="48">
        <v>3</v>
      </c>
      <c r="L645" s="45">
        <f t="shared" si="71"/>
        <v>3</v>
      </c>
      <c r="M645" s="103" t="s">
        <v>34</v>
      </c>
      <c r="N645" s="41">
        <v>14</v>
      </c>
      <c r="O645" s="38">
        <f t="shared" si="72"/>
        <v>42</v>
      </c>
      <c r="P645" s="35">
        <f>ROUND(AA645*(1-$Q$12),2)</f>
        <v>1225.5</v>
      </c>
      <c r="Q645" s="34">
        <f>ROUND(P645*1.2,2)</f>
        <v>1470.6</v>
      </c>
      <c r="Y645" s="214"/>
      <c r="Z645" s="214"/>
      <c r="AA645" s="33">
        <v>1225.5</v>
      </c>
    </row>
    <row r="646" spans="1:27" ht="15" customHeight="1" x14ac:dyDescent="0.25">
      <c r="A646" s="59" t="s">
        <v>302</v>
      </c>
      <c r="B646" s="58" t="s">
        <v>1625</v>
      </c>
      <c r="C646" s="60">
        <v>1000</v>
      </c>
      <c r="D646" s="60">
        <v>100</v>
      </c>
      <c r="E646" s="57">
        <v>83</v>
      </c>
      <c r="F646" s="55" t="s">
        <v>1991</v>
      </c>
      <c r="G646" s="54" t="s">
        <v>1992</v>
      </c>
      <c r="H646" s="53" t="s">
        <v>0</v>
      </c>
      <c r="I646" s="51"/>
      <c r="J646" s="49" t="s">
        <v>3</v>
      </c>
      <c r="K646" s="48">
        <v>3</v>
      </c>
      <c r="L646" s="45">
        <f t="shared" si="71"/>
        <v>3</v>
      </c>
      <c r="M646" s="298" t="s">
        <v>34</v>
      </c>
      <c r="N646" s="41">
        <v>14</v>
      </c>
      <c r="O646" s="38">
        <f t="shared" si="72"/>
        <v>42</v>
      </c>
      <c r="P646" s="299" t="s">
        <v>71</v>
      </c>
      <c r="Q646" s="34"/>
      <c r="Y646" s="214"/>
      <c r="Z646" s="214"/>
      <c r="AA646" s="33">
        <v>1246</v>
      </c>
    </row>
    <row r="647" spans="1:27" ht="15" customHeight="1" x14ac:dyDescent="0.25">
      <c r="A647" s="59" t="s">
        <v>302</v>
      </c>
      <c r="B647" s="58" t="s">
        <v>1625</v>
      </c>
      <c r="C647" s="60">
        <v>1000</v>
      </c>
      <c r="D647" s="60">
        <v>100</v>
      </c>
      <c r="E647" s="57">
        <v>89</v>
      </c>
      <c r="F647" s="55" t="s">
        <v>1993</v>
      </c>
      <c r="G647" s="54" t="s">
        <v>1994</v>
      </c>
      <c r="H647" s="53" t="s">
        <v>0</v>
      </c>
      <c r="I647" s="51"/>
      <c r="J647" s="49" t="s">
        <v>3</v>
      </c>
      <c r="K647" s="48">
        <v>3</v>
      </c>
      <c r="L647" s="45">
        <f t="shared" si="71"/>
        <v>3</v>
      </c>
      <c r="M647" s="103" t="s">
        <v>34</v>
      </c>
      <c r="N647" s="41">
        <v>14</v>
      </c>
      <c r="O647" s="38">
        <f t="shared" si="72"/>
        <v>42</v>
      </c>
      <c r="P647" s="35">
        <f>ROUND(AA647*(1-$Q$12),2)</f>
        <v>1267</v>
      </c>
      <c r="Q647" s="34">
        <f>ROUND(P647*1.2,2)</f>
        <v>1520.4</v>
      </c>
      <c r="Y647" s="214"/>
      <c r="Z647" s="214"/>
      <c r="AA647" s="33">
        <v>1267</v>
      </c>
    </row>
    <row r="648" spans="1:27" ht="15" customHeight="1" x14ac:dyDescent="0.25">
      <c r="A648" s="59" t="s">
        <v>302</v>
      </c>
      <c r="B648" s="58" t="s">
        <v>1625</v>
      </c>
      <c r="C648" s="60">
        <v>1000</v>
      </c>
      <c r="D648" s="60">
        <v>100</v>
      </c>
      <c r="E648" s="57">
        <v>102</v>
      </c>
      <c r="F648" s="55" t="s">
        <v>1995</v>
      </c>
      <c r="G648" s="54" t="s">
        <v>1996</v>
      </c>
      <c r="H648" s="53" t="s">
        <v>0</v>
      </c>
      <c r="I648" s="51"/>
      <c r="J648" s="49" t="s">
        <v>3</v>
      </c>
      <c r="K648" s="48">
        <v>3</v>
      </c>
      <c r="L648" s="45">
        <f t="shared" si="71"/>
        <v>3</v>
      </c>
      <c r="M648" s="298" t="s">
        <v>34</v>
      </c>
      <c r="N648" s="41">
        <v>14</v>
      </c>
      <c r="O648" s="38">
        <f t="shared" si="72"/>
        <v>42</v>
      </c>
      <c r="P648" s="299" t="s">
        <v>71</v>
      </c>
      <c r="Q648" s="34"/>
      <c r="Y648" s="214"/>
      <c r="Z648" s="214"/>
      <c r="AA648" s="33">
        <v>1279.5</v>
      </c>
    </row>
    <row r="649" spans="1:27" ht="15" customHeight="1" x14ac:dyDescent="0.25">
      <c r="A649" s="59" t="s">
        <v>302</v>
      </c>
      <c r="B649" s="58" t="s">
        <v>1625</v>
      </c>
      <c r="C649" s="60">
        <v>1000</v>
      </c>
      <c r="D649" s="60">
        <v>100</v>
      </c>
      <c r="E649" s="57">
        <v>108</v>
      </c>
      <c r="F649" s="55" t="s">
        <v>1997</v>
      </c>
      <c r="G649" s="54" t="s">
        <v>1998</v>
      </c>
      <c r="H649" s="53" t="s">
        <v>0</v>
      </c>
      <c r="I649" s="51"/>
      <c r="J649" s="49" t="s">
        <v>3</v>
      </c>
      <c r="K649" s="48">
        <v>2</v>
      </c>
      <c r="L649" s="45">
        <f t="shared" si="71"/>
        <v>2</v>
      </c>
      <c r="M649" s="103" t="s">
        <v>34</v>
      </c>
      <c r="N649" s="41">
        <v>20</v>
      </c>
      <c r="O649" s="38">
        <f t="shared" si="72"/>
        <v>40</v>
      </c>
      <c r="P649" s="35">
        <f>ROUND(AA649*(1-$Q$12),2)</f>
        <v>1296.5</v>
      </c>
      <c r="Q649" s="34">
        <f>ROUND(P649*1.2,2)</f>
        <v>1555.8</v>
      </c>
      <c r="Y649" s="214"/>
      <c r="Z649" s="214"/>
      <c r="AA649" s="33">
        <v>1296.5</v>
      </c>
    </row>
    <row r="650" spans="1:27" ht="15" customHeight="1" x14ac:dyDescent="0.25">
      <c r="A650" s="59" t="s">
        <v>302</v>
      </c>
      <c r="B650" s="58" t="s">
        <v>1625</v>
      </c>
      <c r="C650" s="60">
        <v>1000</v>
      </c>
      <c r="D650" s="60">
        <v>100</v>
      </c>
      <c r="E650" s="57">
        <v>114</v>
      </c>
      <c r="F650" s="55" t="s">
        <v>1999</v>
      </c>
      <c r="G650" s="54" t="s">
        <v>2000</v>
      </c>
      <c r="H650" s="53" t="s">
        <v>0</v>
      </c>
      <c r="I650" s="51"/>
      <c r="J650" s="49" t="s">
        <v>3</v>
      </c>
      <c r="K650" s="48">
        <v>2</v>
      </c>
      <c r="L650" s="45">
        <f t="shared" si="71"/>
        <v>2</v>
      </c>
      <c r="M650" s="103" t="s">
        <v>34</v>
      </c>
      <c r="N650" s="41">
        <v>20</v>
      </c>
      <c r="O650" s="38">
        <f t="shared" si="72"/>
        <v>40</v>
      </c>
      <c r="P650" s="35">
        <f>ROUND(AA650*(1-$Q$12),2)</f>
        <v>1358.5</v>
      </c>
      <c r="Q650" s="34">
        <f>ROUND(P650*1.2,2)</f>
        <v>1630.2</v>
      </c>
      <c r="Y650" s="214"/>
      <c r="Z650" s="214"/>
      <c r="AA650" s="33">
        <v>1358.5</v>
      </c>
    </row>
    <row r="651" spans="1:27" ht="15" customHeight="1" x14ac:dyDescent="0.25">
      <c r="A651" s="59" t="s">
        <v>302</v>
      </c>
      <c r="B651" s="58" t="s">
        <v>1625</v>
      </c>
      <c r="C651" s="60">
        <v>1000</v>
      </c>
      <c r="D651" s="60">
        <v>100</v>
      </c>
      <c r="E651" s="57">
        <v>133</v>
      </c>
      <c r="F651" s="55" t="s">
        <v>2001</v>
      </c>
      <c r="G651" s="54" t="s">
        <v>2002</v>
      </c>
      <c r="H651" s="53" t="s">
        <v>0</v>
      </c>
      <c r="I651" s="51"/>
      <c r="J651" s="49" t="s">
        <v>3</v>
      </c>
      <c r="K651" s="48">
        <v>2</v>
      </c>
      <c r="L651" s="45">
        <f t="shared" si="71"/>
        <v>2</v>
      </c>
      <c r="M651" s="103" t="s">
        <v>34</v>
      </c>
      <c r="N651" s="41">
        <v>20</v>
      </c>
      <c r="O651" s="38">
        <f t="shared" si="72"/>
        <v>40</v>
      </c>
      <c r="P651" s="35">
        <f>ROUND(AA651*(1-$Q$12),2)</f>
        <v>1414</v>
      </c>
      <c r="Q651" s="34">
        <f>ROUND(P651*1.2,2)</f>
        <v>1696.8</v>
      </c>
      <c r="Y651" s="214"/>
      <c r="Z651" s="214"/>
      <c r="AA651" s="33">
        <v>1414</v>
      </c>
    </row>
    <row r="652" spans="1:27" ht="15" customHeight="1" x14ac:dyDescent="0.25">
      <c r="A652" s="59" t="s">
        <v>302</v>
      </c>
      <c r="B652" s="58" t="s">
        <v>1625</v>
      </c>
      <c r="C652" s="60">
        <v>1000</v>
      </c>
      <c r="D652" s="60">
        <v>100</v>
      </c>
      <c r="E652" s="57">
        <v>140</v>
      </c>
      <c r="F652" s="55" t="s">
        <v>2003</v>
      </c>
      <c r="G652" s="54" t="s">
        <v>2004</v>
      </c>
      <c r="H652" s="53" t="s">
        <v>0</v>
      </c>
      <c r="I652" s="51"/>
      <c r="J652" s="49" t="s">
        <v>3</v>
      </c>
      <c r="K652" s="48">
        <v>2</v>
      </c>
      <c r="L652" s="45">
        <f t="shared" si="71"/>
        <v>2</v>
      </c>
      <c r="M652" s="298" t="s">
        <v>34</v>
      </c>
      <c r="N652" s="41">
        <v>20</v>
      </c>
      <c r="O652" s="38">
        <f t="shared" si="72"/>
        <v>40</v>
      </c>
      <c r="P652" s="299" t="s">
        <v>71</v>
      </c>
      <c r="Q652" s="34"/>
      <c r="Y652" s="214"/>
      <c r="Z652" s="214"/>
      <c r="AA652" s="33">
        <v>1453</v>
      </c>
    </row>
    <row r="653" spans="1:27" ht="15" customHeight="1" x14ac:dyDescent="0.25">
      <c r="A653" s="59" t="s">
        <v>302</v>
      </c>
      <c r="B653" s="58" t="s">
        <v>1625</v>
      </c>
      <c r="C653" s="60">
        <v>1000</v>
      </c>
      <c r="D653" s="60">
        <v>100</v>
      </c>
      <c r="E653" s="57">
        <v>159</v>
      </c>
      <c r="F653" s="55" t="s">
        <v>2005</v>
      </c>
      <c r="G653" s="54" t="s">
        <v>2006</v>
      </c>
      <c r="H653" s="53" t="s">
        <v>0</v>
      </c>
      <c r="I653" s="51"/>
      <c r="J653" s="49" t="s">
        <v>3</v>
      </c>
      <c r="K653" s="48">
        <v>2</v>
      </c>
      <c r="L653" s="45">
        <f t="shared" si="71"/>
        <v>2</v>
      </c>
      <c r="M653" s="103" t="s">
        <v>34</v>
      </c>
      <c r="N653" s="41">
        <v>20</v>
      </c>
      <c r="O653" s="38">
        <f t="shared" si="72"/>
        <v>40</v>
      </c>
      <c r="P653" s="35">
        <f>ROUND(AA653*(1-$Q$12),2)</f>
        <v>1534</v>
      </c>
      <c r="Q653" s="34">
        <f>ROUND(P653*1.2,2)</f>
        <v>1840.8</v>
      </c>
      <c r="Y653" s="214"/>
      <c r="Z653" s="214"/>
      <c r="AA653" s="33">
        <v>1534</v>
      </c>
    </row>
    <row r="654" spans="1:27" ht="15" customHeight="1" x14ac:dyDescent="0.25">
      <c r="A654" s="59" t="s">
        <v>302</v>
      </c>
      <c r="B654" s="58" t="s">
        <v>1625</v>
      </c>
      <c r="C654" s="60">
        <v>1000</v>
      </c>
      <c r="D654" s="60">
        <v>100</v>
      </c>
      <c r="E654" s="57">
        <v>169</v>
      </c>
      <c r="F654" s="55" t="s">
        <v>2007</v>
      </c>
      <c r="G654" s="54" t="s">
        <v>2008</v>
      </c>
      <c r="H654" s="53" t="s">
        <v>0</v>
      </c>
      <c r="I654" s="51"/>
      <c r="J654" s="49" t="s">
        <v>3</v>
      </c>
      <c r="K654" s="48">
        <v>2</v>
      </c>
      <c r="L654" s="45">
        <f t="shared" si="71"/>
        <v>2</v>
      </c>
      <c r="M654" s="103" t="s">
        <v>34</v>
      </c>
      <c r="N654" s="41">
        <v>20</v>
      </c>
      <c r="O654" s="38">
        <f t="shared" si="72"/>
        <v>40</v>
      </c>
      <c r="P654" s="35">
        <f>ROUND(AA654*(1-$Q$12),2)</f>
        <v>1607.5</v>
      </c>
      <c r="Q654" s="34">
        <f>ROUND(P654*1.2,2)</f>
        <v>1929</v>
      </c>
      <c r="Y654" s="214"/>
      <c r="Z654" s="214"/>
      <c r="AA654" s="33">
        <v>1607.5</v>
      </c>
    </row>
    <row r="655" spans="1:27" ht="15" customHeight="1" x14ac:dyDescent="0.25">
      <c r="A655" s="59" t="s">
        <v>302</v>
      </c>
      <c r="B655" s="58" t="s">
        <v>1625</v>
      </c>
      <c r="C655" s="60">
        <v>1000</v>
      </c>
      <c r="D655" s="60">
        <v>100</v>
      </c>
      <c r="E655" s="57">
        <v>194</v>
      </c>
      <c r="F655" s="55" t="s">
        <v>2009</v>
      </c>
      <c r="G655" s="54" t="s">
        <v>2010</v>
      </c>
      <c r="H655" s="53" t="s">
        <v>0</v>
      </c>
      <c r="I655" s="51"/>
      <c r="J655" s="49" t="s">
        <v>3</v>
      </c>
      <c r="K655" s="48">
        <v>2</v>
      </c>
      <c r="L655" s="45">
        <f t="shared" si="71"/>
        <v>2</v>
      </c>
      <c r="M655" s="103" t="s">
        <v>34</v>
      </c>
      <c r="N655" s="41">
        <v>20</v>
      </c>
      <c r="O655" s="38">
        <f t="shared" si="72"/>
        <v>40</v>
      </c>
      <c r="P655" s="35">
        <f>ROUND(AA655*(1-$Q$12),2)</f>
        <v>1685.5</v>
      </c>
      <c r="Q655" s="34">
        <f>ROUND(P655*1.2,2)</f>
        <v>2022.6</v>
      </c>
      <c r="Y655" s="214"/>
      <c r="Z655" s="214"/>
      <c r="AA655" s="33">
        <v>1685.5</v>
      </c>
    </row>
    <row r="656" spans="1:27" ht="15" customHeight="1" x14ac:dyDescent="0.25">
      <c r="A656" s="59" t="s">
        <v>302</v>
      </c>
      <c r="B656" s="58" t="s">
        <v>1625</v>
      </c>
      <c r="C656" s="60">
        <v>1000</v>
      </c>
      <c r="D656" s="60">
        <v>100</v>
      </c>
      <c r="E656" s="57">
        <v>205</v>
      </c>
      <c r="F656" s="297" t="s">
        <v>620</v>
      </c>
      <c r="G656" s="54" t="s">
        <v>2011</v>
      </c>
      <c r="H656" s="53" t="s">
        <v>0</v>
      </c>
      <c r="I656" s="51"/>
      <c r="J656" s="49" t="s">
        <v>3</v>
      </c>
      <c r="K656" s="48">
        <v>2</v>
      </c>
      <c r="L656" s="45">
        <f t="shared" si="71"/>
        <v>2</v>
      </c>
      <c r="M656" s="298" t="s">
        <v>34</v>
      </c>
      <c r="N656" s="41">
        <v>20</v>
      </c>
      <c r="O656" s="38">
        <f t="shared" si="72"/>
        <v>40</v>
      </c>
      <c r="P656" s="299" t="s">
        <v>71</v>
      </c>
      <c r="Q656" s="34"/>
      <c r="Y656" s="214"/>
      <c r="Z656" s="214"/>
      <c r="AA656" s="33">
        <v>1792.5</v>
      </c>
    </row>
    <row r="657" spans="1:27" ht="15" customHeight="1" thickBot="1" x14ac:dyDescent="0.3">
      <c r="A657" s="32" t="s">
        <v>302</v>
      </c>
      <c r="B657" s="31" t="s">
        <v>1625</v>
      </c>
      <c r="C657" s="29">
        <v>1000</v>
      </c>
      <c r="D657" s="29">
        <v>100</v>
      </c>
      <c r="E657" s="30">
        <v>219</v>
      </c>
      <c r="F657" s="287" t="s">
        <v>2012</v>
      </c>
      <c r="G657" s="27" t="s">
        <v>2013</v>
      </c>
      <c r="H657" s="26" t="s">
        <v>0</v>
      </c>
      <c r="I657" s="25"/>
      <c r="J657" s="23" t="s">
        <v>3</v>
      </c>
      <c r="K657" s="22">
        <v>2</v>
      </c>
      <c r="L657" s="20">
        <f t="shared" si="71"/>
        <v>2</v>
      </c>
      <c r="M657" s="102" t="s">
        <v>34</v>
      </c>
      <c r="N657" s="17">
        <v>20</v>
      </c>
      <c r="O657" s="14">
        <f t="shared" si="72"/>
        <v>40</v>
      </c>
      <c r="P657" s="11">
        <f>ROUND(AA657*(1-$Q$12),2)</f>
        <v>1901</v>
      </c>
      <c r="Q657" s="10">
        <f>ROUND(P657*1.2,2)</f>
        <v>2281.1999999999998</v>
      </c>
      <c r="Y657" s="214"/>
      <c r="Z657" s="214"/>
      <c r="AA657" s="9">
        <v>1901</v>
      </c>
    </row>
  </sheetData>
  <autoFilter ref="A16:Q657"/>
  <mergeCells count="8">
    <mergeCell ref="A1:Q1"/>
    <mergeCell ref="A2:Q2"/>
    <mergeCell ref="A6:Q6"/>
    <mergeCell ref="I15:J15"/>
    <mergeCell ref="K15:L15"/>
    <mergeCell ref="M15:O15"/>
    <mergeCell ref="P15:Q15"/>
    <mergeCell ref="A4:Q4"/>
  </mergeCells>
  <pageMargins left="0.25" right="0.25" top="0.75" bottom="0.75" header="0.3" footer="0.3"/>
  <pageSetup paperSize="9" scale="45" fitToHeight="0" orientation="landscape" r:id="rId1"/>
  <rowBreaks count="9" manualBreakCount="9">
    <brk id="71" max="16" man="1"/>
    <brk id="142" max="16" man="1"/>
    <brk id="213" max="16" man="1"/>
    <brk id="284" max="16" man="1"/>
    <brk id="355" max="16" man="1"/>
    <brk id="426" max="16" man="1"/>
    <brk id="497" max="16" man="1"/>
    <brk id="568" max="16" man="1"/>
    <brk id="638" max="16" man="1"/>
  </rowBreaks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5"/>
  <sheetViews>
    <sheetView view="pageBreakPreview" zoomScale="68" zoomScaleNormal="70" zoomScaleSheetLayoutView="68" workbookViewId="0">
      <pane xSplit="3" ySplit="16" topLeftCell="D17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defaultRowHeight="15" outlineLevelCol="1" x14ac:dyDescent="0.25"/>
  <cols>
    <col min="1" max="1" width="76" style="1" customWidth="1"/>
    <col min="2" max="2" width="86.28515625" style="1" bestFit="1" customWidth="1"/>
    <col min="3" max="3" width="12.28515625" style="1" customWidth="1"/>
    <col min="4" max="4" width="99.5703125" style="1" customWidth="1"/>
    <col min="5" max="5" width="14.42578125" style="6" customWidth="1"/>
    <col min="6" max="6" width="10.28515625" style="5" customWidth="1"/>
    <col min="7" max="7" width="8.5703125" style="3" customWidth="1"/>
    <col min="8" max="8" width="11.28515625" style="3" hidden="1" customWidth="1" outlineLevel="1"/>
    <col min="9" max="9" width="18" style="2" customWidth="1" collapsed="1"/>
    <col min="10" max="12" width="18" style="2" customWidth="1"/>
    <col min="13" max="17" width="9.140625" style="1"/>
    <col min="18" max="18" width="9.140625" style="1" customWidth="1"/>
    <col min="19" max="20" width="9.140625" style="1"/>
    <col min="21" max="21" width="14.28515625" style="1" hidden="1" customWidth="1"/>
    <col min="22" max="22" width="13.140625" style="1" customWidth="1"/>
    <col min="23" max="16384" width="9.140625" style="1"/>
  </cols>
  <sheetData>
    <row r="1" spans="1:21" ht="23.25" x14ac:dyDescent="0.35">
      <c r="A1" s="338" t="s">
        <v>57</v>
      </c>
      <c r="B1" s="338"/>
      <c r="C1" s="338"/>
      <c r="D1" s="338"/>
      <c r="E1" s="338"/>
      <c r="F1" s="354"/>
      <c r="G1" s="338"/>
      <c r="H1" s="338"/>
      <c r="I1" s="338"/>
      <c r="J1" s="338"/>
      <c r="K1" s="338"/>
      <c r="L1" s="338"/>
    </row>
    <row r="2" spans="1:21" ht="23.25" x14ac:dyDescent="0.35">
      <c r="A2" s="338" t="s">
        <v>45</v>
      </c>
      <c r="B2" s="338"/>
      <c r="C2" s="338"/>
      <c r="D2" s="338"/>
      <c r="E2" s="338"/>
      <c r="F2" s="354"/>
      <c r="G2" s="338"/>
      <c r="H2" s="338"/>
      <c r="I2" s="338"/>
      <c r="J2" s="338"/>
      <c r="K2" s="338"/>
      <c r="L2" s="338"/>
    </row>
    <row r="3" spans="1:21" ht="12.75" customHeight="1" x14ac:dyDescent="0.25">
      <c r="A3" s="96"/>
      <c r="B3" s="96"/>
      <c r="C3" s="96"/>
      <c r="D3" s="96"/>
      <c r="E3" s="96"/>
      <c r="F3" s="100"/>
      <c r="G3" s="96"/>
      <c r="H3" s="96"/>
      <c r="I3" s="96"/>
      <c r="J3" s="96"/>
      <c r="K3" s="96"/>
      <c r="L3" s="96"/>
    </row>
    <row r="4" spans="1:21" s="223" customFormat="1" ht="31.5" x14ac:dyDescent="0.25">
      <c r="A4" s="358" t="s">
        <v>2023</v>
      </c>
      <c r="B4" s="358"/>
      <c r="C4" s="359"/>
      <c r="D4" s="359"/>
      <c r="E4" s="358"/>
      <c r="F4" s="358"/>
      <c r="G4" s="358"/>
      <c r="H4" s="358"/>
      <c r="I4" s="358"/>
      <c r="J4" s="358"/>
      <c r="K4" s="358"/>
      <c r="L4" s="358"/>
      <c r="N4" s="224"/>
    </row>
    <row r="5" spans="1:21" ht="12.75" customHeight="1" x14ac:dyDescent="0.25">
      <c r="A5" s="96"/>
      <c r="B5" s="96"/>
      <c r="C5" s="96"/>
      <c r="D5" s="96"/>
      <c r="E5" s="96"/>
      <c r="F5" s="100"/>
      <c r="G5" s="97"/>
      <c r="H5" s="97"/>
      <c r="I5" s="96"/>
      <c r="J5" s="96"/>
      <c r="K5" s="96"/>
      <c r="L5" s="96"/>
    </row>
    <row r="6" spans="1:21" ht="18.75" x14ac:dyDescent="0.25">
      <c r="A6" s="336" t="str">
        <f>Оглавление!A6</f>
        <v xml:space="preserve"> от 1 июня 2020 года</v>
      </c>
      <c r="B6" s="336"/>
      <c r="C6" s="336"/>
      <c r="D6" s="336"/>
      <c r="E6" s="336"/>
      <c r="F6" s="357"/>
      <c r="G6" s="336"/>
      <c r="H6" s="336"/>
      <c r="I6" s="336"/>
      <c r="J6" s="336"/>
      <c r="K6" s="336"/>
      <c r="L6" s="336"/>
    </row>
    <row r="7" spans="1:21" ht="12" customHeight="1" x14ac:dyDescent="0.25">
      <c r="A7" s="96"/>
      <c r="B7" s="96"/>
      <c r="C7" s="96"/>
      <c r="D7" s="96"/>
      <c r="E7" s="96"/>
      <c r="F7" s="100"/>
      <c r="G7" s="97"/>
      <c r="H7" s="97"/>
      <c r="I7" s="96"/>
      <c r="J7" s="96"/>
      <c r="K7" s="96"/>
      <c r="L7" s="96"/>
    </row>
    <row r="8" spans="1:21" ht="12" customHeight="1" x14ac:dyDescent="0.25">
      <c r="A8" s="96"/>
      <c r="B8" s="96"/>
      <c r="C8" s="96"/>
      <c r="D8" s="96"/>
      <c r="E8" s="96"/>
      <c r="F8" s="100"/>
      <c r="G8" s="97"/>
      <c r="H8" s="97"/>
      <c r="I8" s="96"/>
      <c r="J8" s="96"/>
      <c r="K8" s="96"/>
      <c r="L8" s="96"/>
    </row>
    <row r="9" spans="1:21" x14ac:dyDescent="0.25">
      <c r="A9" s="95" t="s">
        <v>44</v>
      </c>
      <c r="B9" s="99"/>
      <c r="C9" s="99"/>
      <c r="D9" s="101"/>
      <c r="E9" s="101"/>
      <c r="F9" s="100"/>
      <c r="G9" s="97"/>
      <c r="H9" s="97"/>
      <c r="I9" s="96"/>
      <c r="J9" s="96"/>
      <c r="K9" s="96"/>
      <c r="L9" s="96"/>
    </row>
    <row r="10" spans="1:21" ht="15.75" thickBot="1" x14ac:dyDescent="0.3">
      <c r="A10" s="101" t="s">
        <v>43</v>
      </c>
      <c r="B10" s="99"/>
      <c r="C10" s="99"/>
      <c r="D10" s="101"/>
      <c r="E10" s="101"/>
      <c r="F10" s="100"/>
      <c r="G10" s="97"/>
      <c r="H10" s="97"/>
      <c r="I10" s="96"/>
      <c r="J10" s="96"/>
      <c r="K10" s="96"/>
      <c r="L10" s="96"/>
    </row>
    <row r="11" spans="1:21" ht="15.75" thickBot="1" x14ac:dyDescent="0.3">
      <c r="A11" s="101" t="s">
        <v>224</v>
      </c>
      <c r="B11" s="99"/>
      <c r="C11" s="99"/>
      <c r="D11" s="101"/>
      <c r="E11" s="101"/>
      <c r="F11" s="100"/>
      <c r="G11" s="97"/>
      <c r="H11" s="97"/>
      <c r="I11" s="96"/>
      <c r="J11" s="96"/>
      <c r="K11" s="96"/>
      <c r="L11" s="109" t="s">
        <v>42</v>
      </c>
    </row>
    <row r="12" spans="1:21" ht="15.75" thickBot="1" x14ac:dyDescent="0.3">
      <c r="A12" s="101" t="s">
        <v>225</v>
      </c>
      <c r="B12" s="99"/>
      <c r="C12" s="99"/>
      <c r="D12" s="99"/>
      <c r="E12" s="99"/>
      <c r="F12" s="100"/>
      <c r="G12" s="97"/>
      <c r="H12" s="97"/>
      <c r="I12" s="96"/>
      <c r="J12" s="96"/>
      <c r="K12" s="108"/>
      <c r="L12" s="222">
        <v>0</v>
      </c>
    </row>
    <row r="13" spans="1:21" x14ac:dyDescent="0.25">
      <c r="A13" s="101" t="s">
        <v>226</v>
      </c>
      <c r="B13" s="99"/>
      <c r="C13" s="99"/>
      <c r="D13" s="99"/>
      <c r="E13" s="99"/>
      <c r="F13" s="100"/>
      <c r="G13" s="97"/>
      <c r="H13" s="97"/>
      <c r="I13" s="96"/>
      <c r="J13" s="96"/>
      <c r="K13" s="96"/>
      <c r="L13" s="96"/>
    </row>
    <row r="14" spans="1:21" ht="15.75" thickBot="1" x14ac:dyDescent="0.3">
      <c r="A14" s="101"/>
      <c r="B14" s="99"/>
      <c r="C14" s="99"/>
      <c r="D14" s="99"/>
      <c r="E14" s="99"/>
      <c r="F14" s="100"/>
      <c r="G14" s="100"/>
      <c r="H14" s="100"/>
      <c r="I14" s="100"/>
      <c r="J14" s="100"/>
      <c r="K14" s="100"/>
      <c r="L14" s="100"/>
    </row>
    <row r="15" spans="1:21" s="86" customFormat="1" ht="15.75" customHeight="1" thickBot="1" x14ac:dyDescent="0.3">
      <c r="A15" s="94"/>
      <c r="B15" s="94"/>
      <c r="C15" s="94"/>
      <c r="D15" s="94"/>
      <c r="E15" s="95"/>
      <c r="F15" s="355" t="s">
        <v>56</v>
      </c>
      <c r="G15" s="356"/>
      <c r="H15" s="126" t="s">
        <v>55</v>
      </c>
      <c r="I15" s="339" t="str">
        <f>'Маты и плиты'!AB19</f>
        <v>ЦЕНА от 01.06.2020</v>
      </c>
      <c r="J15" s="340"/>
      <c r="K15" s="340"/>
      <c r="L15" s="341"/>
    </row>
    <row r="16" spans="1:21" s="86" customFormat="1" ht="30.75" thickBot="1" x14ac:dyDescent="0.3">
      <c r="A16" s="93" t="s">
        <v>29</v>
      </c>
      <c r="B16" s="92" t="s">
        <v>28</v>
      </c>
      <c r="C16" s="92" t="s">
        <v>23</v>
      </c>
      <c r="D16" s="92" t="s">
        <v>22</v>
      </c>
      <c r="E16" s="125" t="s">
        <v>21</v>
      </c>
      <c r="F16" s="217" t="s">
        <v>54</v>
      </c>
      <c r="G16" s="124" t="s">
        <v>9</v>
      </c>
      <c r="H16" s="123" t="s">
        <v>53</v>
      </c>
      <c r="I16" s="91" t="s">
        <v>51</v>
      </c>
      <c r="J16" s="90" t="s">
        <v>52</v>
      </c>
      <c r="K16" s="89" t="s">
        <v>4</v>
      </c>
      <c r="L16" s="88" t="s">
        <v>5</v>
      </c>
      <c r="U16" s="87" t="s">
        <v>51</v>
      </c>
    </row>
    <row r="17" spans="1:23" x14ac:dyDescent="0.25">
      <c r="A17" s="85" t="s">
        <v>76</v>
      </c>
      <c r="B17" s="83" t="s">
        <v>77</v>
      </c>
      <c r="C17" s="121" t="s">
        <v>78</v>
      </c>
      <c r="D17" s="120" t="s">
        <v>79</v>
      </c>
      <c r="E17" s="80" t="s">
        <v>48</v>
      </c>
      <c r="F17" s="119">
        <v>460</v>
      </c>
      <c r="G17" s="75" t="s">
        <v>47</v>
      </c>
      <c r="H17" s="118" t="s">
        <v>80</v>
      </c>
      <c r="I17" s="65">
        <f>ROUND(U17*(1-$L$12),2)</f>
        <v>9.1999999999999993</v>
      </c>
      <c r="J17" s="64">
        <f t="shared" ref="J17:J77" si="0">ROUND(I17*1.2,2)</f>
        <v>11.04</v>
      </c>
      <c r="K17" s="63">
        <f t="shared" ref="K17:K48" si="1">ROUND(I17*F17,2)</f>
        <v>4232</v>
      </c>
      <c r="L17" s="62">
        <f t="shared" ref="L17:L77" si="2">ROUND(K17*1.2,2)</f>
        <v>5078.3999999999996</v>
      </c>
      <c r="U17" s="61">
        <v>9.2000000000000011</v>
      </c>
      <c r="W17" s="214"/>
    </row>
    <row r="18" spans="1:23" x14ac:dyDescent="0.25">
      <c r="A18" s="59" t="s">
        <v>76</v>
      </c>
      <c r="B18" s="58" t="s">
        <v>77</v>
      </c>
      <c r="C18" s="117" t="s">
        <v>81</v>
      </c>
      <c r="D18" s="116" t="s">
        <v>82</v>
      </c>
      <c r="E18" s="53" t="s">
        <v>48</v>
      </c>
      <c r="F18" s="107">
        <v>350</v>
      </c>
      <c r="G18" s="106" t="s">
        <v>47</v>
      </c>
      <c r="H18" s="115" t="s">
        <v>80</v>
      </c>
      <c r="I18" s="37">
        <f>ROUND(U18*(1-$L$12),2)</f>
        <v>10.7</v>
      </c>
      <c r="J18" s="36">
        <f t="shared" si="0"/>
        <v>12.84</v>
      </c>
      <c r="K18" s="35">
        <f t="shared" si="1"/>
        <v>3745</v>
      </c>
      <c r="L18" s="34">
        <f t="shared" si="2"/>
        <v>4494</v>
      </c>
      <c r="U18" s="33">
        <v>10.700000000000001</v>
      </c>
      <c r="W18" s="214"/>
    </row>
    <row r="19" spans="1:23" x14ac:dyDescent="0.25">
      <c r="A19" s="59" t="s">
        <v>76</v>
      </c>
      <c r="B19" s="58" t="s">
        <v>77</v>
      </c>
      <c r="C19" s="117" t="s">
        <v>83</v>
      </c>
      <c r="D19" s="116" t="s">
        <v>84</v>
      </c>
      <c r="E19" s="53" t="s">
        <v>48</v>
      </c>
      <c r="F19" s="107">
        <v>240</v>
      </c>
      <c r="G19" s="106" t="s">
        <v>47</v>
      </c>
      <c r="H19" s="115" t="s">
        <v>80</v>
      </c>
      <c r="I19" s="37">
        <f t="shared" ref="I19:I82" si="3">ROUND(U19*(1-$L$12),2)</f>
        <v>11.8</v>
      </c>
      <c r="J19" s="36">
        <f t="shared" si="0"/>
        <v>14.16</v>
      </c>
      <c r="K19" s="35">
        <f t="shared" si="1"/>
        <v>2832</v>
      </c>
      <c r="L19" s="34">
        <f t="shared" si="2"/>
        <v>3398.4</v>
      </c>
      <c r="U19" s="33">
        <v>11.8</v>
      </c>
      <c r="W19" s="214"/>
    </row>
    <row r="20" spans="1:23" x14ac:dyDescent="0.25">
      <c r="A20" s="59" t="s">
        <v>76</v>
      </c>
      <c r="B20" s="58" t="s">
        <v>77</v>
      </c>
      <c r="C20" s="117" t="s">
        <v>85</v>
      </c>
      <c r="D20" s="116" t="s">
        <v>86</v>
      </c>
      <c r="E20" s="53" t="s">
        <v>48</v>
      </c>
      <c r="F20" s="107">
        <v>200</v>
      </c>
      <c r="G20" s="106" t="s">
        <v>47</v>
      </c>
      <c r="H20" s="115" t="s">
        <v>80</v>
      </c>
      <c r="I20" s="37">
        <f t="shared" si="3"/>
        <v>15.3</v>
      </c>
      <c r="J20" s="36">
        <f t="shared" si="0"/>
        <v>18.36</v>
      </c>
      <c r="K20" s="35">
        <f t="shared" si="1"/>
        <v>3060</v>
      </c>
      <c r="L20" s="34">
        <f t="shared" si="2"/>
        <v>3672</v>
      </c>
      <c r="U20" s="33">
        <v>15.3</v>
      </c>
      <c r="W20" s="214"/>
    </row>
    <row r="21" spans="1:23" x14ac:dyDescent="0.25">
      <c r="A21" s="59" t="s">
        <v>76</v>
      </c>
      <c r="B21" s="58" t="s">
        <v>77</v>
      </c>
      <c r="C21" s="117" t="s">
        <v>87</v>
      </c>
      <c r="D21" s="116" t="s">
        <v>88</v>
      </c>
      <c r="E21" s="53" t="s">
        <v>48</v>
      </c>
      <c r="F21" s="107">
        <v>250</v>
      </c>
      <c r="G21" s="106" t="s">
        <v>47</v>
      </c>
      <c r="H21" s="115" t="s">
        <v>80</v>
      </c>
      <c r="I21" s="37">
        <f t="shared" si="3"/>
        <v>16.899999999999999</v>
      </c>
      <c r="J21" s="36">
        <f t="shared" si="0"/>
        <v>20.28</v>
      </c>
      <c r="K21" s="35">
        <f t="shared" si="1"/>
        <v>4225</v>
      </c>
      <c r="L21" s="34">
        <f t="shared" si="2"/>
        <v>5070</v>
      </c>
      <c r="U21" s="33">
        <v>16.900000000000002</v>
      </c>
      <c r="W21" s="214"/>
    </row>
    <row r="22" spans="1:23" x14ac:dyDescent="0.25">
      <c r="A22" s="59" t="s">
        <v>76</v>
      </c>
      <c r="B22" s="58" t="s">
        <v>77</v>
      </c>
      <c r="C22" s="117" t="s">
        <v>89</v>
      </c>
      <c r="D22" s="116" t="s">
        <v>90</v>
      </c>
      <c r="E22" s="53" t="s">
        <v>48</v>
      </c>
      <c r="F22" s="107">
        <v>210</v>
      </c>
      <c r="G22" s="106" t="s">
        <v>47</v>
      </c>
      <c r="H22" s="115" t="s">
        <v>80</v>
      </c>
      <c r="I22" s="37">
        <f t="shared" si="3"/>
        <v>21.2</v>
      </c>
      <c r="J22" s="36">
        <f t="shared" si="0"/>
        <v>25.44</v>
      </c>
      <c r="K22" s="35">
        <f t="shared" si="1"/>
        <v>4452</v>
      </c>
      <c r="L22" s="34">
        <f t="shared" si="2"/>
        <v>5342.4</v>
      </c>
      <c r="U22" s="33">
        <v>21.200000000000003</v>
      </c>
      <c r="W22" s="214"/>
    </row>
    <row r="23" spans="1:23" x14ac:dyDescent="0.25">
      <c r="A23" s="59" t="s">
        <v>76</v>
      </c>
      <c r="B23" s="56" t="s">
        <v>91</v>
      </c>
      <c r="C23" s="117" t="s">
        <v>92</v>
      </c>
      <c r="D23" s="116" t="s">
        <v>93</v>
      </c>
      <c r="E23" s="53" t="s">
        <v>48</v>
      </c>
      <c r="F23" s="107">
        <v>250</v>
      </c>
      <c r="G23" s="106" t="s">
        <v>47</v>
      </c>
      <c r="H23" s="115" t="s">
        <v>80</v>
      </c>
      <c r="I23" s="37">
        <f t="shared" si="3"/>
        <v>6.1</v>
      </c>
      <c r="J23" s="36">
        <f t="shared" si="0"/>
        <v>7.32</v>
      </c>
      <c r="K23" s="35">
        <f t="shared" si="1"/>
        <v>1525</v>
      </c>
      <c r="L23" s="34">
        <f t="shared" si="2"/>
        <v>1830</v>
      </c>
      <c r="U23" s="33">
        <v>6.1000000000000005</v>
      </c>
      <c r="W23" s="214"/>
    </row>
    <row r="24" spans="1:23" x14ac:dyDescent="0.25">
      <c r="A24" s="59" t="s">
        <v>76</v>
      </c>
      <c r="B24" s="56" t="s">
        <v>94</v>
      </c>
      <c r="C24" s="117" t="s">
        <v>95</v>
      </c>
      <c r="D24" s="116" t="s">
        <v>96</v>
      </c>
      <c r="E24" s="53" t="s">
        <v>72</v>
      </c>
      <c r="F24" s="107">
        <v>20</v>
      </c>
      <c r="G24" s="106" t="s">
        <v>6</v>
      </c>
      <c r="H24" s="115" t="s">
        <v>97</v>
      </c>
      <c r="I24" s="37">
        <f t="shared" si="3"/>
        <v>170</v>
      </c>
      <c r="J24" s="36">
        <f t="shared" si="0"/>
        <v>204</v>
      </c>
      <c r="K24" s="35">
        <f t="shared" si="1"/>
        <v>3400</v>
      </c>
      <c r="L24" s="34">
        <f t="shared" si="2"/>
        <v>4080</v>
      </c>
      <c r="U24" s="33">
        <v>170</v>
      </c>
      <c r="W24" s="214"/>
    </row>
    <row r="25" spans="1:23" x14ac:dyDescent="0.25">
      <c r="A25" s="59" t="s">
        <v>76</v>
      </c>
      <c r="B25" s="58" t="s">
        <v>94</v>
      </c>
      <c r="C25" s="117" t="s">
        <v>98</v>
      </c>
      <c r="D25" s="116" t="s">
        <v>223</v>
      </c>
      <c r="E25" s="53" t="s">
        <v>72</v>
      </c>
      <c r="F25" s="107">
        <v>20</v>
      </c>
      <c r="G25" s="106" t="s">
        <v>6</v>
      </c>
      <c r="H25" s="115" t="s">
        <v>97</v>
      </c>
      <c r="I25" s="37">
        <f t="shared" si="3"/>
        <v>170</v>
      </c>
      <c r="J25" s="36">
        <f t="shared" si="0"/>
        <v>204</v>
      </c>
      <c r="K25" s="35">
        <f t="shared" si="1"/>
        <v>3400</v>
      </c>
      <c r="L25" s="34">
        <f t="shared" si="2"/>
        <v>4080</v>
      </c>
      <c r="U25" s="33">
        <v>170</v>
      </c>
      <c r="W25" s="214"/>
    </row>
    <row r="26" spans="1:23" x14ac:dyDescent="0.25">
      <c r="A26" s="59" t="s">
        <v>76</v>
      </c>
      <c r="B26" s="58" t="s">
        <v>94</v>
      </c>
      <c r="C26" s="117" t="s">
        <v>99</v>
      </c>
      <c r="D26" s="116" t="s">
        <v>100</v>
      </c>
      <c r="E26" s="53" t="s">
        <v>72</v>
      </c>
      <c r="F26" s="107">
        <v>20</v>
      </c>
      <c r="G26" s="106" t="s">
        <v>6</v>
      </c>
      <c r="H26" s="115" t="s">
        <v>97</v>
      </c>
      <c r="I26" s="37">
        <f t="shared" si="3"/>
        <v>187</v>
      </c>
      <c r="J26" s="36">
        <f t="shared" si="0"/>
        <v>224.4</v>
      </c>
      <c r="K26" s="35">
        <f t="shared" si="1"/>
        <v>3740</v>
      </c>
      <c r="L26" s="34">
        <f t="shared" si="2"/>
        <v>4488</v>
      </c>
      <c r="U26" s="33">
        <v>187.00000000000003</v>
      </c>
      <c r="W26" s="214"/>
    </row>
    <row r="27" spans="1:23" ht="15.75" thickBot="1" x14ac:dyDescent="0.3">
      <c r="A27" s="194" t="s">
        <v>76</v>
      </c>
      <c r="B27" s="195" t="s">
        <v>94</v>
      </c>
      <c r="C27" s="300" t="s">
        <v>101</v>
      </c>
      <c r="D27" s="301" t="s">
        <v>102</v>
      </c>
      <c r="E27" s="198" t="s">
        <v>72</v>
      </c>
      <c r="F27" s="302">
        <v>20</v>
      </c>
      <c r="G27" s="200" t="s">
        <v>6</v>
      </c>
      <c r="H27" s="303" t="s">
        <v>97</v>
      </c>
      <c r="I27" s="205">
        <f t="shared" si="3"/>
        <v>187</v>
      </c>
      <c r="J27" s="206">
        <f t="shared" si="0"/>
        <v>224.4</v>
      </c>
      <c r="K27" s="207">
        <f t="shared" si="1"/>
        <v>3740</v>
      </c>
      <c r="L27" s="208">
        <f t="shared" si="2"/>
        <v>4488</v>
      </c>
      <c r="U27" s="33">
        <v>187.00000000000003</v>
      </c>
      <c r="W27" s="214"/>
    </row>
    <row r="28" spans="1:23" x14ac:dyDescent="0.25">
      <c r="A28" s="85" t="s">
        <v>103</v>
      </c>
      <c r="B28" s="83" t="s">
        <v>104</v>
      </c>
      <c r="C28" s="121" t="s">
        <v>105</v>
      </c>
      <c r="D28" s="120" t="s">
        <v>106</v>
      </c>
      <c r="E28" s="80" t="s">
        <v>72</v>
      </c>
      <c r="F28" s="119">
        <v>20</v>
      </c>
      <c r="G28" s="122" t="s">
        <v>6</v>
      </c>
      <c r="H28" s="118" t="s">
        <v>2</v>
      </c>
      <c r="I28" s="65">
        <f t="shared" si="3"/>
        <v>166.5</v>
      </c>
      <c r="J28" s="64">
        <f t="shared" si="0"/>
        <v>199.8</v>
      </c>
      <c r="K28" s="63">
        <f t="shared" si="1"/>
        <v>3330</v>
      </c>
      <c r="L28" s="62">
        <f t="shared" si="2"/>
        <v>3996</v>
      </c>
      <c r="U28" s="33">
        <v>166.5</v>
      </c>
      <c r="W28" s="214"/>
    </row>
    <row r="29" spans="1:23" ht="15.75" thickBot="1" x14ac:dyDescent="0.3">
      <c r="A29" s="32" t="s">
        <v>103</v>
      </c>
      <c r="B29" s="28" t="s">
        <v>107</v>
      </c>
      <c r="C29" s="114" t="s">
        <v>108</v>
      </c>
      <c r="D29" s="113" t="s">
        <v>109</v>
      </c>
      <c r="E29" s="26" t="s">
        <v>72</v>
      </c>
      <c r="F29" s="112">
        <v>25</v>
      </c>
      <c r="G29" s="111" t="s">
        <v>6</v>
      </c>
      <c r="H29" s="110" t="s">
        <v>2</v>
      </c>
      <c r="I29" s="13">
        <f t="shared" si="3"/>
        <v>345.5</v>
      </c>
      <c r="J29" s="12">
        <f t="shared" si="0"/>
        <v>414.6</v>
      </c>
      <c r="K29" s="11">
        <f t="shared" si="1"/>
        <v>8637.5</v>
      </c>
      <c r="L29" s="10">
        <f t="shared" si="2"/>
        <v>10365</v>
      </c>
      <c r="U29" s="33">
        <v>345.5</v>
      </c>
      <c r="W29" s="214"/>
    </row>
    <row r="30" spans="1:23" x14ac:dyDescent="0.25">
      <c r="A30" s="182" t="s">
        <v>110</v>
      </c>
      <c r="B30" s="138" t="s">
        <v>111</v>
      </c>
      <c r="C30" s="304" t="s">
        <v>112</v>
      </c>
      <c r="D30" s="305" t="s">
        <v>113</v>
      </c>
      <c r="E30" s="210" t="s">
        <v>49</v>
      </c>
      <c r="F30" s="306">
        <v>1</v>
      </c>
      <c r="G30" s="307" t="s">
        <v>49</v>
      </c>
      <c r="H30" s="308" t="s">
        <v>2</v>
      </c>
      <c r="I30" s="190">
        <f t="shared" si="3"/>
        <v>20225</v>
      </c>
      <c r="J30" s="191">
        <f t="shared" si="0"/>
        <v>24270</v>
      </c>
      <c r="K30" s="192">
        <f t="shared" si="1"/>
        <v>20225</v>
      </c>
      <c r="L30" s="193">
        <f t="shared" si="2"/>
        <v>24270</v>
      </c>
      <c r="U30" s="33">
        <v>20225</v>
      </c>
      <c r="W30" s="214"/>
    </row>
    <row r="31" spans="1:23" x14ac:dyDescent="0.25">
      <c r="A31" s="59" t="s">
        <v>110</v>
      </c>
      <c r="B31" s="56" t="s">
        <v>114</v>
      </c>
      <c r="C31" s="117" t="s">
        <v>115</v>
      </c>
      <c r="D31" s="116" t="s">
        <v>116</v>
      </c>
      <c r="E31" s="53" t="s">
        <v>0</v>
      </c>
      <c r="F31" s="107">
        <v>12</v>
      </c>
      <c r="G31" s="106" t="s">
        <v>49</v>
      </c>
      <c r="H31" s="115" t="s">
        <v>2</v>
      </c>
      <c r="I31" s="37">
        <f t="shared" si="3"/>
        <v>582.79999999999995</v>
      </c>
      <c r="J31" s="36">
        <f t="shared" si="0"/>
        <v>699.36</v>
      </c>
      <c r="K31" s="35">
        <f t="shared" si="1"/>
        <v>6993.6</v>
      </c>
      <c r="L31" s="34">
        <f t="shared" si="2"/>
        <v>8392.32</v>
      </c>
      <c r="U31" s="33">
        <v>582.80000000000007</v>
      </c>
      <c r="W31" s="214"/>
    </row>
    <row r="32" spans="1:23" x14ac:dyDescent="0.25">
      <c r="A32" s="59" t="s">
        <v>110</v>
      </c>
      <c r="B32" s="58" t="s">
        <v>114</v>
      </c>
      <c r="C32" s="117" t="s">
        <v>117</v>
      </c>
      <c r="D32" s="116" t="s">
        <v>118</v>
      </c>
      <c r="E32" s="53" t="s">
        <v>0</v>
      </c>
      <c r="F32" s="107">
        <v>16</v>
      </c>
      <c r="G32" s="106" t="s">
        <v>49</v>
      </c>
      <c r="H32" s="115" t="s">
        <v>2</v>
      </c>
      <c r="I32" s="37">
        <f t="shared" si="3"/>
        <v>439.6</v>
      </c>
      <c r="J32" s="36">
        <f t="shared" si="0"/>
        <v>527.52</v>
      </c>
      <c r="K32" s="35">
        <f t="shared" si="1"/>
        <v>7033.6</v>
      </c>
      <c r="L32" s="34">
        <f t="shared" si="2"/>
        <v>8440.32</v>
      </c>
      <c r="U32" s="33">
        <v>439.6</v>
      </c>
      <c r="W32" s="214"/>
    </row>
    <row r="33" spans="1:23" x14ac:dyDescent="0.25">
      <c r="A33" s="59" t="s">
        <v>110</v>
      </c>
      <c r="B33" s="58" t="s">
        <v>114</v>
      </c>
      <c r="C33" s="117" t="s">
        <v>119</v>
      </c>
      <c r="D33" s="116" t="s">
        <v>120</v>
      </c>
      <c r="E33" s="53" t="s">
        <v>0</v>
      </c>
      <c r="F33" s="107">
        <v>24</v>
      </c>
      <c r="G33" s="106" t="s">
        <v>49</v>
      </c>
      <c r="H33" s="115" t="s">
        <v>2</v>
      </c>
      <c r="I33" s="37">
        <f t="shared" si="3"/>
        <v>296.60000000000002</v>
      </c>
      <c r="J33" s="36">
        <f t="shared" si="0"/>
        <v>355.92</v>
      </c>
      <c r="K33" s="35">
        <f t="shared" si="1"/>
        <v>7118.4</v>
      </c>
      <c r="L33" s="34">
        <f t="shared" si="2"/>
        <v>8542.08</v>
      </c>
      <c r="U33" s="33">
        <v>296.60000000000002</v>
      </c>
      <c r="W33" s="214"/>
    </row>
    <row r="34" spans="1:23" x14ac:dyDescent="0.25">
      <c r="A34" s="59" t="s">
        <v>110</v>
      </c>
      <c r="B34" s="58" t="s">
        <v>114</v>
      </c>
      <c r="C34" s="117" t="s">
        <v>121</v>
      </c>
      <c r="D34" s="116" t="s">
        <v>122</v>
      </c>
      <c r="E34" s="53" t="s">
        <v>0</v>
      </c>
      <c r="F34" s="107">
        <v>12</v>
      </c>
      <c r="G34" s="106" t="s">
        <v>49</v>
      </c>
      <c r="H34" s="115" t="s">
        <v>2</v>
      </c>
      <c r="I34" s="37">
        <f t="shared" si="3"/>
        <v>697.6</v>
      </c>
      <c r="J34" s="36">
        <f t="shared" si="0"/>
        <v>837.12</v>
      </c>
      <c r="K34" s="35">
        <f t="shared" si="1"/>
        <v>8371.2000000000007</v>
      </c>
      <c r="L34" s="34">
        <f t="shared" si="2"/>
        <v>10045.44</v>
      </c>
      <c r="U34" s="33">
        <v>697.6</v>
      </c>
      <c r="W34" s="214"/>
    </row>
    <row r="35" spans="1:23" x14ac:dyDescent="0.25">
      <c r="A35" s="59" t="s">
        <v>110</v>
      </c>
      <c r="B35" s="58" t="s">
        <v>114</v>
      </c>
      <c r="C35" s="117" t="s">
        <v>123</v>
      </c>
      <c r="D35" s="116" t="s">
        <v>124</v>
      </c>
      <c r="E35" s="53" t="s">
        <v>0</v>
      </c>
      <c r="F35" s="107">
        <v>16</v>
      </c>
      <c r="G35" s="106" t="s">
        <v>49</v>
      </c>
      <c r="H35" s="115" t="s">
        <v>2</v>
      </c>
      <c r="I35" s="37">
        <f t="shared" si="3"/>
        <v>541.4</v>
      </c>
      <c r="J35" s="36">
        <f t="shared" si="0"/>
        <v>649.67999999999995</v>
      </c>
      <c r="K35" s="35">
        <f t="shared" si="1"/>
        <v>8662.4</v>
      </c>
      <c r="L35" s="34">
        <f t="shared" si="2"/>
        <v>10394.879999999999</v>
      </c>
      <c r="U35" s="33">
        <v>541.4</v>
      </c>
      <c r="W35" s="214"/>
    </row>
    <row r="36" spans="1:23" x14ac:dyDescent="0.25">
      <c r="A36" s="59" t="s">
        <v>110</v>
      </c>
      <c r="B36" s="58" t="s">
        <v>114</v>
      </c>
      <c r="C36" s="117" t="s">
        <v>125</v>
      </c>
      <c r="D36" s="116" t="s">
        <v>126</v>
      </c>
      <c r="E36" s="53" t="s">
        <v>0</v>
      </c>
      <c r="F36" s="107">
        <v>24</v>
      </c>
      <c r="G36" s="106" t="s">
        <v>49</v>
      </c>
      <c r="H36" s="115" t="s">
        <v>2</v>
      </c>
      <c r="I36" s="37">
        <f t="shared" si="3"/>
        <v>354.2</v>
      </c>
      <c r="J36" s="36">
        <f t="shared" si="0"/>
        <v>425.04</v>
      </c>
      <c r="K36" s="35">
        <f t="shared" si="1"/>
        <v>8500.7999999999993</v>
      </c>
      <c r="L36" s="34">
        <f t="shared" si="2"/>
        <v>10200.959999999999</v>
      </c>
      <c r="U36" s="33">
        <v>354.20000000000005</v>
      </c>
      <c r="W36" s="214"/>
    </row>
    <row r="37" spans="1:23" x14ac:dyDescent="0.25">
      <c r="A37" s="59" t="s">
        <v>110</v>
      </c>
      <c r="B37" s="56" t="s">
        <v>127</v>
      </c>
      <c r="C37" s="117" t="s">
        <v>128</v>
      </c>
      <c r="D37" s="116" t="s">
        <v>129</v>
      </c>
      <c r="E37" s="53" t="s">
        <v>0</v>
      </c>
      <c r="F37" s="107">
        <v>8</v>
      </c>
      <c r="G37" s="106" t="s">
        <v>49</v>
      </c>
      <c r="H37" s="115" t="s">
        <v>2</v>
      </c>
      <c r="I37" s="37">
        <f t="shared" si="3"/>
        <v>264.39999999999998</v>
      </c>
      <c r="J37" s="36">
        <f t="shared" si="0"/>
        <v>317.27999999999997</v>
      </c>
      <c r="K37" s="35">
        <f t="shared" si="1"/>
        <v>2115.1999999999998</v>
      </c>
      <c r="L37" s="34">
        <f t="shared" si="2"/>
        <v>2538.2399999999998</v>
      </c>
      <c r="U37" s="33">
        <v>264.40000000000003</v>
      </c>
      <c r="W37" s="214"/>
    </row>
    <row r="38" spans="1:23" x14ac:dyDescent="0.25">
      <c r="A38" s="59" t="s">
        <v>110</v>
      </c>
      <c r="B38" s="58" t="s">
        <v>127</v>
      </c>
      <c r="C38" s="117" t="s">
        <v>130</v>
      </c>
      <c r="D38" s="116" t="s">
        <v>131</v>
      </c>
      <c r="E38" s="53" t="s">
        <v>0</v>
      </c>
      <c r="F38" s="107">
        <v>5</v>
      </c>
      <c r="G38" s="106" t="s">
        <v>49</v>
      </c>
      <c r="H38" s="115" t="s">
        <v>2</v>
      </c>
      <c r="I38" s="37">
        <f t="shared" si="3"/>
        <v>413.8</v>
      </c>
      <c r="J38" s="36">
        <f t="shared" si="0"/>
        <v>496.56</v>
      </c>
      <c r="K38" s="35">
        <f t="shared" si="1"/>
        <v>2069</v>
      </c>
      <c r="L38" s="34">
        <f t="shared" si="2"/>
        <v>2482.8000000000002</v>
      </c>
      <c r="U38" s="33">
        <v>413.8</v>
      </c>
      <c r="W38" s="214"/>
    </row>
    <row r="39" spans="1:23" x14ac:dyDescent="0.25">
      <c r="A39" s="59" t="s">
        <v>110</v>
      </c>
      <c r="B39" s="58" t="s">
        <v>127</v>
      </c>
      <c r="C39" s="117" t="s">
        <v>132</v>
      </c>
      <c r="D39" s="116" t="s">
        <v>133</v>
      </c>
      <c r="E39" s="53" t="s">
        <v>0</v>
      </c>
      <c r="F39" s="107">
        <v>4</v>
      </c>
      <c r="G39" s="106" t="s">
        <v>49</v>
      </c>
      <c r="H39" s="115" t="s">
        <v>2</v>
      </c>
      <c r="I39" s="37">
        <f t="shared" si="3"/>
        <v>554</v>
      </c>
      <c r="J39" s="36">
        <f t="shared" si="0"/>
        <v>664.8</v>
      </c>
      <c r="K39" s="35">
        <f t="shared" si="1"/>
        <v>2216</v>
      </c>
      <c r="L39" s="34">
        <f t="shared" si="2"/>
        <v>2659.2</v>
      </c>
      <c r="U39" s="33">
        <v>554</v>
      </c>
      <c r="W39" s="214"/>
    </row>
    <row r="40" spans="1:23" x14ac:dyDescent="0.25">
      <c r="A40" s="59" t="s">
        <v>110</v>
      </c>
      <c r="B40" s="58" t="s">
        <v>127</v>
      </c>
      <c r="C40" s="117" t="s">
        <v>134</v>
      </c>
      <c r="D40" s="116" t="s">
        <v>135</v>
      </c>
      <c r="E40" s="53" t="s">
        <v>0</v>
      </c>
      <c r="F40" s="107">
        <v>7</v>
      </c>
      <c r="G40" s="106" t="s">
        <v>49</v>
      </c>
      <c r="H40" s="115" t="s">
        <v>2</v>
      </c>
      <c r="I40" s="37">
        <f t="shared" si="3"/>
        <v>345</v>
      </c>
      <c r="J40" s="36">
        <f t="shared" si="0"/>
        <v>414</v>
      </c>
      <c r="K40" s="35">
        <f t="shared" si="1"/>
        <v>2415</v>
      </c>
      <c r="L40" s="34">
        <f t="shared" si="2"/>
        <v>2898</v>
      </c>
      <c r="U40" s="33">
        <v>345</v>
      </c>
      <c r="W40" s="214"/>
    </row>
    <row r="41" spans="1:23" x14ac:dyDescent="0.25">
      <c r="A41" s="59" t="s">
        <v>110</v>
      </c>
      <c r="B41" s="58" t="s">
        <v>127</v>
      </c>
      <c r="C41" s="117" t="s">
        <v>136</v>
      </c>
      <c r="D41" s="116" t="s">
        <v>137</v>
      </c>
      <c r="E41" s="53" t="s">
        <v>0</v>
      </c>
      <c r="F41" s="107">
        <v>5</v>
      </c>
      <c r="G41" s="106" t="s">
        <v>49</v>
      </c>
      <c r="H41" s="115" t="s">
        <v>2</v>
      </c>
      <c r="I41" s="37">
        <f t="shared" si="3"/>
        <v>537.6</v>
      </c>
      <c r="J41" s="36">
        <f t="shared" si="0"/>
        <v>645.12</v>
      </c>
      <c r="K41" s="35">
        <f t="shared" si="1"/>
        <v>2688</v>
      </c>
      <c r="L41" s="34">
        <f t="shared" si="2"/>
        <v>3225.6</v>
      </c>
      <c r="U41" s="33">
        <v>537.6</v>
      </c>
      <c r="W41" s="214"/>
    </row>
    <row r="42" spans="1:23" x14ac:dyDescent="0.25">
      <c r="A42" s="59" t="s">
        <v>110</v>
      </c>
      <c r="B42" s="58" t="s">
        <v>127</v>
      </c>
      <c r="C42" s="117" t="s">
        <v>138</v>
      </c>
      <c r="D42" s="116" t="s">
        <v>139</v>
      </c>
      <c r="E42" s="53" t="s">
        <v>0</v>
      </c>
      <c r="F42" s="107">
        <v>4</v>
      </c>
      <c r="G42" s="106" t="s">
        <v>49</v>
      </c>
      <c r="H42" s="115" t="s">
        <v>2</v>
      </c>
      <c r="I42" s="37">
        <f t="shared" si="3"/>
        <v>704.2</v>
      </c>
      <c r="J42" s="36">
        <f t="shared" si="0"/>
        <v>845.04</v>
      </c>
      <c r="K42" s="35">
        <f t="shared" si="1"/>
        <v>2816.8</v>
      </c>
      <c r="L42" s="34">
        <f t="shared" si="2"/>
        <v>3380.16</v>
      </c>
      <c r="U42" s="33">
        <v>704.2</v>
      </c>
      <c r="W42" s="214"/>
    </row>
    <row r="43" spans="1:23" x14ac:dyDescent="0.25">
      <c r="A43" s="59" t="s">
        <v>110</v>
      </c>
      <c r="B43" s="56" t="s">
        <v>140</v>
      </c>
      <c r="C43" s="117" t="s">
        <v>141</v>
      </c>
      <c r="D43" s="116" t="s">
        <v>142</v>
      </c>
      <c r="E43" s="53" t="s">
        <v>0</v>
      </c>
      <c r="F43" s="107">
        <v>5</v>
      </c>
      <c r="G43" s="106" t="s">
        <v>49</v>
      </c>
      <c r="H43" s="115" t="s">
        <v>2</v>
      </c>
      <c r="I43" s="37">
        <f t="shared" si="3"/>
        <v>385.2</v>
      </c>
      <c r="J43" s="36">
        <f t="shared" si="0"/>
        <v>462.24</v>
      </c>
      <c r="K43" s="35">
        <f t="shared" si="1"/>
        <v>1926</v>
      </c>
      <c r="L43" s="34">
        <f t="shared" si="2"/>
        <v>2311.1999999999998</v>
      </c>
      <c r="U43" s="33">
        <v>385.20000000000005</v>
      </c>
      <c r="W43" s="214"/>
    </row>
    <row r="44" spans="1:23" x14ac:dyDescent="0.25">
      <c r="A44" s="59" t="s">
        <v>110</v>
      </c>
      <c r="B44" s="58" t="s">
        <v>140</v>
      </c>
      <c r="C44" s="117" t="s">
        <v>143</v>
      </c>
      <c r="D44" s="116" t="s">
        <v>144</v>
      </c>
      <c r="E44" s="53" t="s">
        <v>0</v>
      </c>
      <c r="F44" s="107">
        <v>5</v>
      </c>
      <c r="G44" s="106" t="s">
        <v>49</v>
      </c>
      <c r="H44" s="115" t="s">
        <v>2</v>
      </c>
      <c r="I44" s="37">
        <f t="shared" si="3"/>
        <v>476.8</v>
      </c>
      <c r="J44" s="36">
        <f t="shared" si="0"/>
        <v>572.16</v>
      </c>
      <c r="K44" s="35">
        <f t="shared" si="1"/>
        <v>2384</v>
      </c>
      <c r="L44" s="34">
        <f t="shared" si="2"/>
        <v>2860.8</v>
      </c>
      <c r="U44" s="33">
        <v>476.8</v>
      </c>
      <c r="W44" s="214"/>
    </row>
    <row r="45" spans="1:23" x14ac:dyDescent="0.25">
      <c r="A45" s="59" t="s">
        <v>110</v>
      </c>
      <c r="B45" s="58" t="s">
        <v>140</v>
      </c>
      <c r="C45" s="117" t="s">
        <v>145</v>
      </c>
      <c r="D45" s="116" t="s">
        <v>146</v>
      </c>
      <c r="E45" s="53" t="s">
        <v>0</v>
      </c>
      <c r="F45" s="107">
        <v>5</v>
      </c>
      <c r="G45" s="106" t="s">
        <v>49</v>
      </c>
      <c r="H45" s="115" t="s">
        <v>2</v>
      </c>
      <c r="I45" s="37">
        <f t="shared" si="3"/>
        <v>739.6</v>
      </c>
      <c r="J45" s="36">
        <f t="shared" si="0"/>
        <v>887.52</v>
      </c>
      <c r="K45" s="35">
        <f t="shared" si="1"/>
        <v>3698</v>
      </c>
      <c r="L45" s="34">
        <f t="shared" si="2"/>
        <v>4437.6000000000004</v>
      </c>
      <c r="U45" s="33">
        <v>739.6</v>
      </c>
      <c r="W45" s="214"/>
    </row>
    <row r="46" spans="1:23" x14ac:dyDescent="0.25">
      <c r="A46" s="59" t="s">
        <v>110</v>
      </c>
      <c r="B46" s="56" t="s">
        <v>147</v>
      </c>
      <c r="C46" s="117" t="s">
        <v>148</v>
      </c>
      <c r="D46" s="116" t="s">
        <v>149</v>
      </c>
      <c r="E46" s="53" t="s">
        <v>0</v>
      </c>
      <c r="F46" s="107">
        <v>5</v>
      </c>
      <c r="G46" s="106" t="s">
        <v>49</v>
      </c>
      <c r="H46" s="115" t="s">
        <v>2</v>
      </c>
      <c r="I46" s="37">
        <f t="shared" si="3"/>
        <v>661.8</v>
      </c>
      <c r="J46" s="36">
        <f t="shared" si="0"/>
        <v>794.16</v>
      </c>
      <c r="K46" s="35">
        <f t="shared" si="1"/>
        <v>3309</v>
      </c>
      <c r="L46" s="34">
        <f t="shared" si="2"/>
        <v>3970.8</v>
      </c>
      <c r="U46" s="33">
        <v>661.80000000000007</v>
      </c>
      <c r="W46" s="214"/>
    </row>
    <row r="47" spans="1:23" ht="15.75" thickBot="1" x14ac:dyDescent="0.3">
      <c r="A47" s="194" t="s">
        <v>110</v>
      </c>
      <c r="B47" s="195" t="s">
        <v>147</v>
      </c>
      <c r="C47" s="300" t="s">
        <v>150</v>
      </c>
      <c r="D47" s="301" t="s">
        <v>151</v>
      </c>
      <c r="E47" s="198" t="s">
        <v>0</v>
      </c>
      <c r="F47" s="302">
        <v>5</v>
      </c>
      <c r="G47" s="200" t="s">
        <v>49</v>
      </c>
      <c r="H47" s="303" t="s">
        <v>2</v>
      </c>
      <c r="I47" s="205">
        <f t="shared" si="3"/>
        <v>871.6</v>
      </c>
      <c r="J47" s="206">
        <f t="shared" si="0"/>
        <v>1045.92</v>
      </c>
      <c r="K47" s="207">
        <f t="shared" si="1"/>
        <v>4358</v>
      </c>
      <c r="L47" s="208">
        <f t="shared" si="2"/>
        <v>5229.6000000000004</v>
      </c>
      <c r="U47" s="33">
        <v>871.6</v>
      </c>
      <c r="W47" s="214"/>
    </row>
    <row r="48" spans="1:23" x14ac:dyDescent="0.25">
      <c r="A48" s="85" t="s">
        <v>152</v>
      </c>
      <c r="B48" s="83" t="s">
        <v>153</v>
      </c>
      <c r="C48" s="121" t="s">
        <v>154</v>
      </c>
      <c r="D48" s="120" t="s">
        <v>155</v>
      </c>
      <c r="E48" s="80" t="s">
        <v>48</v>
      </c>
      <c r="F48" s="119">
        <v>4000</v>
      </c>
      <c r="G48" s="122" t="s">
        <v>47</v>
      </c>
      <c r="H48" s="118" t="s">
        <v>2</v>
      </c>
      <c r="I48" s="65">
        <f t="shared" si="3"/>
        <v>0.62</v>
      </c>
      <c r="J48" s="64">
        <f t="shared" si="0"/>
        <v>0.74</v>
      </c>
      <c r="K48" s="63">
        <f t="shared" si="1"/>
        <v>2480</v>
      </c>
      <c r="L48" s="62">
        <f t="shared" si="2"/>
        <v>2976</v>
      </c>
      <c r="U48" s="33">
        <v>0.62</v>
      </c>
      <c r="W48" s="214"/>
    </row>
    <row r="49" spans="1:23" x14ac:dyDescent="0.25">
      <c r="A49" s="59" t="s">
        <v>152</v>
      </c>
      <c r="B49" s="58" t="s">
        <v>153</v>
      </c>
      <c r="C49" s="117" t="s">
        <v>156</v>
      </c>
      <c r="D49" s="116" t="s">
        <v>157</v>
      </c>
      <c r="E49" s="53" t="s">
        <v>48</v>
      </c>
      <c r="F49" s="107">
        <v>2600</v>
      </c>
      <c r="G49" s="106" t="s">
        <v>47</v>
      </c>
      <c r="H49" s="115" t="s">
        <v>2</v>
      </c>
      <c r="I49" s="37">
        <f t="shared" si="3"/>
        <v>0.68</v>
      </c>
      <c r="J49" s="36">
        <f t="shared" si="0"/>
        <v>0.82</v>
      </c>
      <c r="K49" s="35">
        <f t="shared" ref="K49:K85" si="4">ROUND(I49*F49,2)</f>
        <v>1768</v>
      </c>
      <c r="L49" s="34">
        <f t="shared" si="2"/>
        <v>2121.6</v>
      </c>
      <c r="U49" s="33">
        <v>0.68</v>
      </c>
      <c r="W49" s="214"/>
    </row>
    <row r="50" spans="1:23" x14ac:dyDescent="0.25">
      <c r="A50" s="59" t="s">
        <v>152</v>
      </c>
      <c r="B50" s="58" t="s">
        <v>153</v>
      </c>
      <c r="C50" s="117" t="s">
        <v>158</v>
      </c>
      <c r="D50" s="116" t="s">
        <v>159</v>
      </c>
      <c r="E50" s="53" t="s">
        <v>48</v>
      </c>
      <c r="F50" s="107">
        <v>2000</v>
      </c>
      <c r="G50" s="106" t="s">
        <v>47</v>
      </c>
      <c r="H50" s="115" t="s">
        <v>2</v>
      </c>
      <c r="I50" s="37">
        <f t="shared" si="3"/>
        <v>0.72</v>
      </c>
      <c r="J50" s="36">
        <f t="shared" si="0"/>
        <v>0.86</v>
      </c>
      <c r="K50" s="35">
        <f t="shared" si="4"/>
        <v>1440</v>
      </c>
      <c r="L50" s="34">
        <f t="shared" si="2"/>
        <v>1728</v>
      </c>
      <c r="U50" s="33">
        <v>0.72</v>
      </c>
      <c r="W50" s="214"/>
    </row>
    <row r="51" spans="1:23" x14ac:dyDescent="0.25">
      <c r="A51" s="59" t="s">
        <v>152</v>
      </c>
      <c r="B51" s="58" t="s">
        <v>153</v>
      </c>
      <c r="C51" s="117" t="s">
        <v>160</v>
      </c>
      <c r="D51" s="116" t="s">
        <v>161</v>
      </c>
      <c r="E51" s="53" t="s">
        <v>48</v>
      </c>
      <c r="F51" s="107">
        <v>1200</v>
      </c>
      <c r="G51" s="106" t="s">
        <v>47</v>
      </c>
      <c r="H51" s="115" t="s">
        <v>2</v>
      </c>
      <c r="I51" s="37">
        <f t="shared" si="3"/>
        <v>0.88</v>
      </c>
      <c r="J51" s="36">
        <f t="shared" si="0"/>
        <v>1.06</v>
      </c>
      <c r="K51" s="35">
        <f t="shared" si="4"/>
        <v>1056</v>
      </c>
      <c r="L51" s="34">
        <f t="shared" si="2"/>
        <v>1267.2</v>
      </c>
      <c r="U51" s="33">
        <v>0.88</v>
      </c>
      <c r="W51" s="214"/>
    </row>
    <row r="52" spans="1:23" x14ac:dyDescent="0.25">
      <c r="A52" s="59" t="s">
        <v>152</v>
      </c>
      <c r="B52" s="58" t="s">
        <v>153</v>
      </c>
      <c r="C52" s="117" t="s">
        <v>162</v>
      </c>
      <c r="D52" s="116" t="s">
        <v>163</v>
      </c>
      <c r="E52" s="53" t="s">
        <v>48</v>
      </c>
      <c r="F52" s="107">
        <v>1200</v>
      </c>
      <c r="G52" s="106" t="s">
        <v>47</v>
      </c>
      <c r="H52" s="115" t="s">
        <v>2</v>
      </c>
      <c r="I52" s="37">
        <f t="shared" si="3"/>
        <v>1.04</v>
      </c>
      <c r="J52" s="36">
        <f t="shared" si="0"/>
        <v>1.25</v>
      </c>
      <c r="K52" s="35">
        <f t="shared" si="4"/>
        <v>1248</v>
      </c>
      <c r="L52" s="34">
        <f t="shared" si="2"/>
        <v>1497.6</v>
      </c>
      <c r="U52" s="33">
        <v>1.04</v>
      </c>
      <c r="W52" s="214"/>
    </row>
    <row r="53" spans="1:23" x14ac:dyDescent="0.25">
      <c r="A53" s="59" t="s">
        <v>152</v>
      </c>
      <c r="B53" s="58" t="s">
        <v>153</v>
      </c>
      <c r="C53" s="117" t="s">
        <v>164</v>
      </c>
      <c r="D53" s="116" t="s">
        <v>165</v>
      </c>
      <c r="E53" s="53" t="s">
        <v>48</v>
      </c>
      <c r="F53" s="107">
        <v>1300</v>
      </c>
      <c r="G53" s="106" t="s">
        <v>47</v>
      </c>
      <c r="H53" s="115" t="s">
        <v>2</v>
      </c>
      <c r="I53" s="37">
        <f t="shared" si="3"/>
        <v>1.22</v>
      </c>
      <c r="J53" s="36">
        <f t="shared" si="0"/>
        <v>1.46</v>
      </c>
      <c r="K53" s="35">
        <f t="shared" si="4"/>
        <v>1586</v>
      </c>
      <c r="L53" s="34">
        <f t="shared" si="2"/>
        <v>1903.2</v>
      </c>
      <c r="U53" s="33">
        <v>1.22</v>
      </c>
      <c r="W53" s="214"/>
    </row>
    <row r="54" spans="1:23" x14ac:dyDescent="0.25">
      <c r="A54" s="59" t="s">
        <v>152</v>
      </c>
      <c r="B54" s="58" t="s">
        <v>153</v>
      </c>
      <c r="C54" s="117" t="s">
        <v>166</v>
      </c>
      <c r="D54" s="116" t="s">
        <v>167</v>
      </c>
      <c r="E54" s="53" t="s">
        <v>48</v>
      </c>
      <c r="F54" s="107">
        <v>1200</v>
      </c>
      <c r="G54" s="106" t="s">
        <v>47</v>
      </c>
      <c r="H54" s="115" t="s">
        <v>2</v>
      </c>
      <c r="I54" s="37">
        <f t="shared" si="3"/>
        <v>1.46</v>
      </c>
      <c r="J54" s="36">
        <f t="shared" si="0"/>
        <v>1.75</v>
      </c>
      <c r="K54" s="35">
        <f t="shared" si="4"/>
        <v>1752</v>
      </c>
      <c r="L54" s="34">
        <f t="shared" si="2"/>
        <v>2102.4</v>
      </c>
      <c r="U54" s="33">
        <v>1.46</v>
      </c>
      <c r="W54" s="214"/>
    </row>
    <row r="55" spans="1:23" x14ac:dyDescent="0.25">
      <c r="A55" s="59" t="s">
        <v>152</v>
      </c>
      <c r="B55" s="58" t="s">
        <v>153</v>
      </c>
      <c r="C55" s="117" t="s">
        <v>168</v>
      </c>
      <c r="D55" s="116" t="s">
        <v>169</v>
      </c>
      <c r="E55" s="53" t="s">
        <v>48</v>
      </c>
      <c r="F55" s="107">
        <v>1100</v>
      </c>
      <c r="G55" s="106" t="s">
        <v>47</v>
      </c>
      <c r="H55" s="115" t="s">
        <v>2</v>
      </c>
      <c r="I55" s="37">
        <f t="shared" si="3"/>
        <v>1.72</v>
      </c>
      <c r="J55" s="36">
        <f t="shared" si="0"/>
        <v>2.06</v>
      </c>
      <c r="K55" s="35">
        <f t="shared" si="4"/>
        <v>1892</v>
      </c>
      <c r="L55" s="34">
        <f t="shared" si="2"/>
        <v>2270.4</v>
      </c>
      <c r="U55" s="33">
        <v>1.72</v>
      </c>
      <c r="W55" s="214"/>
    </row>
    <row r="56" spans="1:23" x14ac:dyDescent="0.25">
      <c r="A56" s="59" t="s">
        <v>152</v>
      </c>
      <c r="B56" s="58" t="s">
        <v>153</v>
      </c>
      <c r="C56" s="117" t="s">
        <v>170</v>
      </c>
      <c r="D56" s="116" t="s">
        <v>171</v>
      </c>
      <c r="E56" s="53" t="s">
        <v>48</v>
      </c>
      <c r="F56" s="107">
        <v>950</v>
      </c>
      <c r="G56" s="106" t="s">
        <v>47</v>
      </c>
      <c r="H56" s="115" t="s">
        <v>2</v>
      </c>
      <c r="I56" s="37">
        <f t="shared" si="3"/>
        <v>1.84</v>
      </c>
      <c r="J56" s="36">
        <f t="shared" si="0"/>
        <v>2.21</v>
      </c>
      <c r="K56" s="35">
        <f t="shared" si="4"/>
        <v>1748</v>
      </c>
      <c r="L56" s="34">
        <f t="shared" si="2"/>
        <v>2097.6</v>
      </c>
      <c r="U56" s="33">
        <v>1.84</v>
      </c>
      <c r="W56" s="214"/>
    </row>
    <row r="57" spans="1:23" x14ac:dyDescent="0.25">
      <c r="A57" s="59" t="s">
        <v>152</v>
      </c>
      <c r="B57" s="58" t="s">
        <v>153</v>
      </c>
      <c r="C57" s="117" t="s">
        <v>172</v>
      </c>
      <c r="D57" s="116" t="s">
        <v>173</v>
      </c>
      <c r="E57" s="53" t="s">
        <v>48</v>
      </c>
      <c r="F57" s="107">
        <v>800</v>
      </c>
      <c r="G57" s="106" t="s">
        <v>47</v>
      </c>
      <c r="H57" s="115" t="s">
        <v>2</v>
      </c>
      <c r="I57" s="37">
        <f t="shared" si="3"/>
        <v>2.2200000000000002</v>
      </c>
      <c r="J57" s="36">
        <f t="shared" si="0"/>
        <v>2.66</v>
      </c>
      <c r="K57" s="35">
        <f t="shared" si="4"/>
        <v>1776</v>
      </c>
      <c r="L57" s="34">
        <f t="shared" si="2"/>
        <v>2131.1999999999998</v>
      </c>
      <c r="U57" s="33">
        <v>2.2200000000000002</v>
      </c>
      <c r="W57" s="214"/>
    </row>
    <row r="58" spans="1:23" x14ac:dyDescent="0.25">
      <c r="A58" s="59" t="s">
        <v>152</v>
      </c>
      <c r="B58" s="56" t="s">
        <v>174</v>
      </c>
      <c r="C58" s="117" t="s">
        <v>175</v>
      </c>
      <c r="D58" s="116" t="s">
        <v>176</v>
      </c>
      <c r="E58" s="53" t="s">
        <v>48</v>
      </c>
      <c r="F58" s="107">
        <v>3500</v>
      </c>
      <c r="G58" s="106" t="s">
        <v>47</v>
      </c>
      <c r="H58" s="115" t="s">
        <v>2</v>
      </c>
      <c r="I58" s="37">
        <f t="shared" si="3"/>
        <v>0.76</v>
      </c>
      <c r="J58" s="36">
        <f t="shared" si="0"/>
        <v>0.91</v>
      </c>
      <c r="K58" s="35">
        <f t="shared" si="4"/>
        <v>2660</v>
      </c>
      <c r="L58" s="34">
        <f t="shared" si="2"/>
        <v>3192</v>
      </c>
      <c r="U58" s="33">
        <v>0.76</v>
      </c>
      <c r="W58" s="214"/>
    </row>
    <row r="59" spans="1:23" x14ac:dyDescent="0.25">
      <c r="A59" s="59" t="s">
        <v>152</v>
      </c>
      <c r="B59" s="58" t="s">
        <v>174</v>
      </c>
      <c r="C59" s="117" t="s">
        <v>177</v>
      </c>
      <c r="D59" s="116" t="s">
        <v>178</v>
      </c>
      <c r="E59" s="53" t="s">
        <v>48</v>
      </c>
      <c r="F59" s="107">
        <v>1800</v>
      </c>
      <c r="G59" s="106" t="s">
        <v>47</v>
      </c>
      <c r="H59" s="115" t="s">
        <v>2</v>
      </c>
      <c r="I59" s="37">
        <f t="shared" si="3"/>
        <v>0.84</v>
      </c>
      <c r="J59" s="36">
        <f t="shared" si="0"/>
        <v>1.01</v>
      </c>
      <c r="K59" s="35">
        <f t="shared" si="4"/>
        <v>1512</v>
      </c>
      <c r="L59" s="34">
        <f t="shared" si="2"/>
        <v>1814.4</v>
      </c>
      <c r="U59" s="33">
        <v>0.84</v>
      </c>
      <c r="W59" s="214"/>
    </row>
    <row r="60" spans="1:23" x14ac:dyDescent="0.25">
      <c r="A60" s="59" t="s">
        <v>152</v>
      </c>
      <c r="B60" s="58" t="s">
        <v>174</v>
      </c>
      <c r="C60" s="117" t="s">
        <v>179</v>
      </c>
      <c r="D60" s="116" t="s">
        <v>180</v>
      </c>
      <c r="E60" s="53" t="s">
        <v>48</v>
      </c>
      <c r="F60" s="107">
        <v>1200</v>
      </c>
      <c r="G60" s="106" t="s">
        <v>47</v>
      </c>
      <c r="H60" s="115" t="s">
        <v>2</v>
      </c>
      <c r="I60" s="37">
        <f t="shared" si="3"/>
        <v>0.88</v>
      </c>
      <c r="J60" s="36">
        <f t="shared" si="0"/>
        <v>1.06</v>
      </c>
      <c r="K60" s="35">
        <f t="shared" si="4"/>
        <v>1056</v>
      </c>
      <c r="L60" s="34">
        <f t="shared" si="2"/>
        <v>1267.2</v>
      </c>
      <c r="U60" s="33">
        <v>0.88</v>
      </c>
      <c r="W60" s="214"/>
    </row>
    <row r="61" spans="1:23" x14ac:dyDescent="0.25">
      <c r="A61" s="59" t="s">
        <v>152</v>
      </c>
      <c r="B61" s="58" t="s">
        <v>174</v>
      </c>
      <c r="C61" s="117" t="s">
        <v>181</v>
      </c>
      <c r="D61" s="116" t="s">
        <v>182</v>
      </c>
      <c r="E61" s="53" t="s">
        <v>48</v>
      </c>
      <c r="F61" s="107">
        <v>1200</v>
      </c>
      <c r="G61" s="106" t="s">
        <v>47</v>
      </c>
      <c r="H61" s="115" t="s">
        <v>2</v>
      </c>
      <c r="I61" s="37">
        <f t="shared" si="3"/>
        <v>1.1399999999999999</v>
      </c>
      <c r="J61" s="36">
        <f t="shared" si="0"/>
        <v>1.37</v>
      </c>
      <c r="K61" s="35">
        <f t="shared" si="4"/>
        <v>1368</v>
      </c>
      <c r="L61" s="34">
        <f t="shared" si="2"/>
        <v>1641.6</v>
      </c>
      <c r="U61" s="33">
        <v>1.1400000000000001</v>
      </c>
      <c r="W61" s="214"/>
    </row>
    <row r="62" spans="1:23" x14ac:dyDescent="0.25">
      <c r="A62" s="59" t="s">
        <v>152</v>
      </c>
      <c r="B62" s="58" t="s">
        <v>174</v>
      </c>
      <c r="C62" s="117" t="s">
        <v>183</v>
      </c>
      <c r="D62" s="116" t="s">
        <v>184</v>
      </c>
      <c r="E62" s="53" t="s">
        <v>48</v>
      </c>
      <c r="F62" s="107">
        <v>1000</v>
      </c>
      <c r="G62" s="106" t="s">
        <v>47</v>
      </c>
      <c r="H62" s="115" t="s">
        <v>2</v>
      </c>
      <c r="I62" s="37">
        <f t="shared" si="3"/>
        <v>1.28</v>
      </c>
      <c r="J62" s="36">
        <f t="shared" si="0"/>
        <v>1.54</v>
      </c>
      <c r="K62" s="35">
        <f t="shared" si="4"/>
        <v>1280</v>
      </c>
      <c r="L62" s="34">
        <f t="shared" si="2"/>
        <v>1536</v>
      </c>
      <c r="U62" s="33">
        <v>1.28</v>
      </c>
      <c r="W62" s="214"/>
    </row>
    <row r="63" spans="1:23" x14ac:dyDescent="0.25">
      <c r="A63" s="59" t="s">
        <v>152</v>
      </c>
      <c r="B63" s="58" t="s">
        <v>174</v>
      </c>
      <c r="C63" s="117" t="s">
        <v>185</v>
      </c>
      <c r="D63" s="116" t="s">
        <v>186</v>
      </c>
      <c r="E63" s="53" t="s">
        <v>48</v>
      </c>
      <c r="F63" s="107">
        <v>1200</v>
      </c>
      <c r="G63" s="106" t="s">
        <v>47</v>
      </c>
      <c r="H63" s="115" t="s">
        <v>2</v>
      </c>
      <c r="I63" s="37">
        <f t="shared" si="3"/>
        <v>1.5</v>
      </c>
      <c r="J63" s="36">
        <f t="shared" si="0"/>
        <v>1.8</v>
      </c>
      <c r="K63" s="35">
        <f t="shared" si="4"/>
        <v>1800</v>
      </c>
      <c r="L63" s="34">
        <f t="shared" si="2"/>
        <v>2160</v>
      </c>
      <c r="U63" s="33">
        <v>1.5</v>
      </c>
      <c r="W63" s="214"/>
    </row>
    <row r="64" spans="1:23" x14ac:dyDescent="0.25">
      <c r="A64" s="59" t="s">
        <v>152</v>
      </c>
      <c r="B64" s="58" t="s">
        <v>174</v>
      </c>
      <c r="C64" s="117" t="s">
        <v>187</v>
      </c>
      <c r="D64" s="116" t="s">
        <v>188</v>
      </c>
      <c r="E64" s="53" t="s">
        <v>48</v>
      </c>
      <c r="F64" s="107">
        <v>1000</v>
      </c>
      <c r="G64" s="106" t="s">
        <v>47</v>
      </c>
      <c r="H64" s="115" t="s">
        <v>2</v>
      </c>
      <c r="I64" s="37">
        <f t="shared" si="3"/>
        <v>1.74</v>
      </c>
      <c r="J64" s="36">
        <f t="shared" si="0"/>
        <v>2.09</v>
      </c>
      <c r="K64" s="35">
        <f t="shared" si="4"/>
        <v>1740</v>
      </c>
      <c r="L64" s="34">
        <f t="shared" si="2"/>
        <v>2088</v>
      </c>
      <c r="U64" s="33">
        <v>1.74</v>
      </c>
      <c r="W64" s="214"/>
    </row>
    <row r="65" spans="1:23" x14ac:dyDescent="0.25">
      <c r="A65" s="59" t="s">
        <v>152</v>
      </c>
      <c r="B65" s="58" t="s">
        <v>174</v>
      </c>
      <c r="C65" s="117" t="s">
        <v>189</v>
      </c>
      <c r="D65" s="116" t="s">
        <v>190</v>
      </c>
      <c r="E65" s="53" t="s">
        <v>48</v>
      </c>
      <c r="F65" s="107">
        <v>1000</v>
      </c>
      <c r="G65" s="106" t="s">
        <v>47</v>
      </c>
      <c r="H65" s="115" t="s">
        <v>2</v>
      </c>
      <c r="I65" s="37">
        <f t="shared" si="3"/>
        <v>1.88</v>
      </c>
      <c r="J65" s="36">
        <f t="shared" si="0"/>
        <v>2.2599999999999998</v>
      </c>
      <c r="K65" s="35">
        <f t="shared" si="4"/>
        <v>1880</v>
      </c>
      <c r="L65" s="34">
        <f t="shared" si="2"/>
        <v>2256</v>
      </c>
      <c r="U65" s="33">
        <v>1.8800000000000001</v>
      </c>
      <c r="W65" s="214"/>
    </row>
    <row r="66" spans="1:23" x14ac:dyDescent="0.25">
      <c r="A66" s="59" t="s">
        <v>152</v>
      </c>
      <c r="B66" s="58" t="s">
        <v>174</v>
      </c>
      <c r="C66" s="117" t="s">
        <v>191</v>
      </c>
      <c r="D66" s="116" t="s">
        <v>192</v>
      </c>
      <c r="E66" s="53" t="s">
        <v>48</v>
      </c>
      <c r="F66" s="107">
        <v>1000</v>
      </c>
      <c r="G66" s="106" t="s">
        <v>47</v>
      </c>
      <c r="H66" s="115" t="s">
        <v>2</v>
      </c>
      <c r="I66" s="37">
        <f t="shared" si="3"/>
        <v>2.12</v>
      </c>
      <c r="J66" s="36">
        <f t="shared" si="0"/>
        <v>2.54</v>
      </c>
      <c r="K66" s="35">
        <f t="shared" si="4"/>
        <v>2120</v>
      </c>
      <c r="L66" s="34">
        <f t="shared" si="2"/>
        <v>2544</v>
      </c>
      <c r="U66" s="33">
        <v>2.12</v>
      </c>
      <c r="W66" s="214"/>
    </row>
    <row r="67" spans="1:23" x14ac:dyDescent="0.25">
      <c r="A67" s="59" t="s">
        <v>152</v>
      </c>
      <c r="B67" s="56" t="s">
        <v>193</v>
      </c>
      <c r="C67" s="117" t="s">
        <v>194</v>
      </c>
      <c r="D67" s="116" t="s">
        <v>193</v>
      </c>
      <c r="E67" s="53" t="s">
        <v>48</v>
      </c>
      <c r="F67" s="107">
        <v>650</v>
      </c>
      <c r="G67" s="106" t="s">
        <v>47</v>
      </c>
      <c r="H67" s="115" t="s">
        <v>2</v>
      </c>
      <c r="I67" s="37">
        <f t="shared" si="3"/>
        <v>3.68</v>
      </c>
      <c r="J67" s="36">
        <f t="shared" si="0"/>
        <v>4.42</v>
      </c>
      <c r="K67" s="35">
        <f t="shared" si="4"/>
        <v>2392</v>
      </c>
      <c r="L67" s="34">
        <f t="shared" si="2"/>
        <v>2870.4</v>
      </c>
      <c r="U67" s="33">
        <v>3.68</v>
      </c>
      <c r="W67" s="214"/>
    </row>
    <row r="68" spans="1:23" x14ac:dyDescent="0.25">
      <c r="A68" s="59" t="s">
        <v>152</v>
      </c>
      <c r="B68" s="56" t="s">
        <v>195</v>
      </c>
      <c r="C68" s="117" t="s">
        <v>196</v>
      </c>
      <c r="D68" s="116" t="s">
        <v>197</v>
      </c>
      <c r="E68" s="53" t="s">
        <v>48</v>
      </c>
      <c r="F68" s="107">
        <v>1000</v>
      </c>
      <c r="G68" s="106" t="s">
        <v>47</v>
      </c>
      <c r="H68" s="115" t="s">
        <v>2</v>
      </c>
      <c r="I68" s="37">
        <f t="shared" si="3"/>
        <v>4.0999999999999996</v>
      </c>
      <c r="J68" s="36">
        <f t="shared" si="0"/>
        <v>4.92</v>
      </c>
      <c r="K68" s="35">
        <f t="shared" si="4"/>
        <v>4100</v>
      </c>
      <c r="L68" s="34">
        <f t="shared" si="2"/>
        <v>4920</v>
      </c>
      <c r="U68" s="33">
        <v>4.0999999999999996</v>
      </c>
      <c r="W68" s="214"/>
    </row>
    <row r="69" spans="1:23" x14ac:dyDescent="0.25">
      <c r="A69" s="59" t="s">
        <v>152</v>
      </c>
      <c r="B69" s="58" t="s">
        <v>195</v>
      </c>
      <c r="C69" s="117" t="s">
        <v>198</v>
      </c>
      <c r="D69" s="116" t="s">
        <v>199</v>
      </c>
      <c r="E69" s="53" t="s">
        <v>48</v>
      </c>
      <c r="F69" s="107">
        <v>1000</v>
      </c>
      <c r="G69" s="106" t="s">
        <v>47</v>
      </c>
      <c r="H69" s="115" t="s">
        <v>2</v>
      </c>
      <c r="I69" s="37">
        <f t="shared" si="3"/>
        <v>4.2</v>
      </c>
      <c r="J69" s="36">
        <f t="shared" si="0"/>
        <v>5.04</v>
      </c>
      <c r="K69" s="35">
        <f t="shared" si="4"/>
        <v>4200</v>
      </c>
      <c r="L69" s="34">
        <f t="shared" si="2"/>
        <v>5040</v>
      </c>
      <c r="U69" s="33">
        <v>4.2</v>
      </c>
      <c r="W69" s="214"/>
    </row>
    <row r="70" spans="1:23" x14ac:dyDescent="0.25">
      <c r="A70" s="59" t="s">
        <v>152</v>
      </c>
      <c r="B70" s="58" t="s">
        <v>195</v>
      </c>
      <c r="C70" s="117" t="s">
        <v>200</v>
      </c>
      <c r="D70" s="116" t="s">
        <v>201</v>
      </c>
      <c r="E70" s="53" t="s">
        <v>48</v>
      </c>
      <c r="F70" s="107">
        <v>900</v>
      </c>
      <c r="G70" s="106" t="s">
        <v>47</v>
      </c>
      <c r="H70" s="115" t="s">
        <v>2</v>
      </c>
      <c r="I70" s="37">
        <f t="shared" si="3"/>
        <v>4.5</v>
      </c>
      <c r="J70" s="36">
        <f t="shared" si="0"/>
        <v>5.4</v>
      </c>
      <c r="K70" s="35">
        <f t="shared" si="4"/>
        <v>4050</v>
      </c>
      <c r="L70" s="34">
        <f t="shared" si="2"/>
        <v>4860</v>
      </c>
      <c r="U70" s="33">
        <v>4.5</v>
      </c>
      <c r="W70" s="214"/>
    </row>
    <row r="71" spans="1:23" x14ac:dyDescent="0.25">
      <c r="A71" s="59" t="s">
        <v>152</v>
      </c>
      <c r="B71" s="58" t="s">
        <v>195</v>
      </c>
      <c r="C71" s="117" t="s">
        <v>202</v>
      </c>
      <c r="D71" s="116" t="s">
        <v>203</v>
      </c>
      <c r="E71" s="53" t="s">
        <v>48</v>
      </c>
      <c r="F71" s="107">
        <v>750</v>
      </c>
      <c r="G71" s="106" t="s">
        <v>47</v>
      </c>
      <c r="H71" s="115" t="s">
        <v>2</v>
      </c>
      <c r="I71" s="37">
        <f t="shared" si="3"/>
        <v>4.82</v>
      </c>
      <c r="J71" s="36">
        <f t="shared" si="0"/>
        <v>5.78</v>
      </c>
      <c r="K71" s="35">
        <f t="shared" si="4"/>
        <v>3615</v>
      </c>
      <c r="L71" s="34">
        <f t="shared" si="2"/>
        <v>4338</v>
      </c>
      <c r="U71" s="33">
        <v>4.82</v>
      </c>
      <c r="W71" s="214"/>
    </row>
    <row r="72" spans="1:23" x14ac:dyDescent="0.25">
      <c r="A72" s="59" t="s">
        <v>152</v>
      </c>
      <c r="B72" s="58" t="s">
        <v>195</v>
      </c>
      <c r="C72" s="117" t="s">
        <v>204</v>
      </c>
      <c r="D72" s="116" t="s">
        <v>205</v>
      </c>
      <c r="E72" s="53" t="s">
        <v>48</v>
      </c>
      <c r="F72" s="107">
        <v>600</v>
      </c>
      <c r="G72" s="106" t="s">
        <v>47</v>
      </c>
      <c r="H72" s="115" t="s">
        <v>2</v>
      </c>
      <c r="I72" s="37">
        <f t="shared" si="3"/>
        <v>5.38</v>
      </c>
      <c r="J72" s="36">
        <f t="shared" si="0"/>
        <v>6.46</v>
      </c>
      <c r="K72" s="35">
        <f t="shared" si="4"/>
        <v>3228</v>
      </c>
      <c r="L72" s="34">
        <f t="shared" si="2"/>
        <v>3873.6</v>
      </c>
      <c r="U72" s="33">
        <v>5.38</v>
      </c>
      <c r="W72" s="214"/>
    </row>
    <row r="73" spans="1:23" x14ac:dyDescent="0.25">
      <c r="A73" s="59" t="s">
        <v>152</v>
      </c>
      <c r="B73" s="58" t="s">
        <v>195</v>
      </c>
      <c r="C73" s="117" t="s">
        <v>206</v>
      </c>
      <c r="D73" s="116" t="s">
        <v>207</v>
      </c>
      <c r="E73" s="53" t="s">
        <v>48</v>
      </c>
      <c r="F73" s="107">
        <v>500</v>
      </c>
      <c r="G73" s="106" t="s">
        <v>47</v>
      </c>
      <c r="H73" s="115" t="s">
        <v>2</v>
      </c>
      <c r="I73" s="37">
        <f t="shared" si="3"/>
        <v>6.34</v>
      </c>
      <c r="J73" s="36">
        <f t="shared" si="0"/>
        <v>7.61</v>
      </c>
      <c r="K73" s="35">
        <f t="shared" si="4"/>
        <v>3170</v>
      </c>
      <c r="L73" s="34">
        <f t="shared" si="2"/>
        <v>3804</v>
      </c>
      <c r="U73" s="33">
        <v>6.34</v>
      </c>
      <c r="W73" s="214"/>
    </row>
    <row r="74" spans="1:23" x14ac:dyDescent="0.25">
      <c r="A74" s="59" t="s">
        <v>152</v>
      </c>
      <c r="B74" s="58" t="s">
        <v>195</v>
      </c>
      <c r="C74" s="117" t="s">
        <v>208</v>
      </c>
      <c r="D74" s="116" t="s">
        <v>209</v>
      </c>
      <c r="E74" s="53" t="s">
        <v>48</v>
      </c>
      <c r="F74" s="107">
        <v>500</v>
      </c>
      <c r="G74" s="106" t="s">
        <v>47</v>
      </c>
      <c r="H74" s="115" t="s">
        <v>2</v>
      </c>
      <c r="I74" s="37">
        <f t="shared" si="3"/>
        <v>6.86</v>
      </c>
      <c r="J74" s="36">
        <f t="shared" si="0"/>
        <v>8.23</v>
      </c>
      <c r="K74" s="35">
        <f t="shared" si="4"/>
        <v>3430</v>
      </c>
      <c r="L74" s="34">
        <f t="shared" si="2"/>
        <v>4116</v>
      </c>
      <c r="U74" s="33">
        <v>6.86</v>
      </c>
      <c r="W74" s="214"/>
    </row>
    <row r="75" spans="1:23" x14ac:dyDescent="0.25">
      <c r="A75" s="59" t="s">
        <v>152</v>
      </c>
      <c r="B75" s="58" t="s">
        <v>195</v>
      </c>
      <c r="C75" s="117" t="s">
        <v>210</v>
      </c>
      <c r="D75" s="116" t="s">
        <v>211</v>
      </c>
      <c r="E75" s="53" t="s">
        <v>48</v>
      </c>
      <c r="F75" s="107">
        <v>400</v>
      </c>
      <c r="G75" s="106" t="s">
        <v>47</v>
      </c>
      <c r="H75" s="115" t="s">
        <v>2</v>
      </c>
      <c r="I75" s="37">
        <f t="shared" si="3"/>
        <v>7.38</v>
      </c>
      <c r="J75" s="36">
        <f t="shared" si="0"/>
        <v>8.86</v>
      </c>
      <c r="K75" s="35">
        <f t="shared" si="4"/>
        <v>2952</v>
      </c>
      <c r="L75" s="34">
        <f t="shared" si="2"/>
        <v>3542.4</v>
      </c>
      <c r="U75" s="33">
        <v>7.38</v>
      </c>
      <c r="W75" s="214"/>
    </row>
    <row r="76" spans="1:23" x14ac:dyDescent="0.25">
      <c r="A76" s="59" t="s">
        <v>152</v>
      </c>
      <c r="B76" s="58" t="s">
        <v>195</v>
      </c>
      <c r="C76" s="117" t="s">
        <v>212</v>
      </c>
      <c r="D76" s="116" t="s">
        <v>213</v>
      </c>
      <c r="E76" s="53" t="s">
        <v>48</v>
      </c>
      <c r="F76" s="107">
        <v>400</v>
      </c>
      <c r="G76" s="106" t="s">
        <v>47</v>
      </c>
      <c r="H76" s="115" t="s">
        <v>2</v>
      </c>
      <c r="I76" s="37">
        <f t="shared" si="3"/>
        <v>7.66</v>
      </c>
      <c r="J76" s="36">
        <f t="shared" si="0"/>
        <v>9.19</v>
      </c>
      <c r="K76" s="35">
        <f t="shared" si="4"/>
        <v>3064</v>
      </c>
      <c r="L76" s="34">
        <f t="shared" si="2"/>
        <v>3676.8</v>
      </c>
      <c r="U76" s="33">
        <v>7.66</v>
      </c>
      <c r="W76" s="214"/>
    </row>
    <row r="77" spans="1:23" x14ac:dyDescent="0.25">
      <c r="A77" s="59" t="s">
        <v>152</v>
      </c>
      <c r="B77" s="56" t="s">
        <v>241</v>
      </c>
      <c r="C77" s="117" t="s">
        <v>214</v>
      </c>
      <c r="D77" s="116" t="s">
        <v>229</v>
      </c>
      <c r="E77" s="53" t="s">
        <v>48</v>
      </c>
      <c r="F77" s="107">
        <v>1000</v>
      </c>
      <c r="G77" s="106" t="s">
        <v>47</v>
      </c>
      <c r="H77" s="115" t="s">
        <v>2</v>
      </c>
      <c r="I77" s="37">
        <f t="shared" si="3"/>
        <v>4.96</v>
      </c>
      <c r="J77" s="36">
        <f t="shared" si="0"/>
        <v>5.95</v>
      </c>
      <c r="K77" s="35">
        <f t="shared" si="4"/>
        <v>4960</v>
      </c>
      <c r="L77" s="34">
        <f t="shared" si="2"/>
        <v>5952</v>
      </c>
      <c r="U77" s="33">
        <v>4.96</v>
      </c>
      <c r="W77" s="214"/>
    </row>
    <row r="78" spans="1:23" x14ac:dyDescent="0.25">
      <c r="A78" s="59" t="s">
        <v>152</v>
      </c>
      <c r="B78" s="58" t="s">
        <v>241</v>
      </c>
      <c r="C78" s="117" t="s">
        <v>215</v>
      </c>
      <c r="D78" s="116" t="s">
        <v>230</v>
      </c>
      <c r="E78" s="53" t="s">
        <v>48</v>
      </c>
      <c r="F78" s="107">
        <v>1000</v>
      </c>
      <c r="G78" s="106" t="s">
        <v>47</v>
      </c>
      <c r="H78" s="115" t="s">
        <v>2</v>
      </c>
      <c r="I78" s="37">
        <f t="shared" si="3"/>
        <v>5.22</v>
      </c>
      <c r="J78" s="36">
        <f t="shared" ref="J78:J85" si="5">ROUND(I78*1.2,2)</f>
        <v>6.26</v>
      </c>
      <c r="K78" s="35">
        <f t="shared" si="4"/>
        <v>5220</v>
      </c>
      <c r="L78" s="34">
        <f t="shared" ref="L78:L85" si="6">ROUND(K78*1.2,2)</f>
        <v>6264</v>
      </c>
      <c r="U78" s="33">
        <v>5.22</v>
      </c>
      <c r="W78" s="214"/>
    </row>
    <row r="79" spans="1:23" x14ac:dyDescent="0.25">
      <c r="A79" s="59" t="s">
        <v>152</v>
      </c>
      <c r="B79" s="58" t="s">
        <v>241</v>
      </c>
      <c r="C79" s="117" t="s">
        <v>216</v>
      </c>
      <c r="D79" s="116" t="s">
        <v>231</v>
      </c>
      <c r="E79" s="53" t="s">
        <v>48</v>
      </c>
      <c r="F79" s="107">
        <v>900</v>
      </c>
      <c r="G79" s="106" t="s">
        <v>47</v>
      </c>
      <c r="H79" s="115" t="s">
        <v>2</v>
      </c>
      <c r="I79" s="37">
        <f t="shared" si="3"/>
        <v>5.46</v>
      </c>
      <c r="J79" s="36">
        <f t="shared" si="5"/>
        <v>6.55</v>
      </c>
      <c r="K79" s="35">
        <f t="shared" si="4"/>
        <v>4914</v>
      </c>
      <c r="L79" s="34">
        <f t="shared" si="6"/>
        <v>5896.8</v>
      </c>
      <c r="U79" s="33">
        <v>5.46</v>
      </c>
      <c r="W79" s="214"/>
    </row>
    <row r="80" spans="1:23" x14ac:dyDescent="0.25">
      <c r="A80" s="59" t="s">
        <v>152</v>
      </c>
      <c r="B80" s="58" t="s">
        <v>241</v>
      </c>
      <c r="C80" s="117" t="s">
        <v>217</v>
      </c>
      <c r="D80" s="116" t="s">
        <v>232</v>
      </c>
      <c r="E80" s="53" t="s">
        <v>48</v>
      </c>
      <c r="F80" s="107">
        <v>750</v>
      </c>
      <c r="G80" s="106" t="s">
        <v>47</v>
      </c>
      <c r="H80" s="115" t="s">
        <v>2</v>
      </c>
      <c r="I80" s="37">
        <f t="shared" si="3"/>
        <v>5.72</v>
      </c>
      <c r="J80" s="36">
        <f t="shared" si="5"/>
        <v>6.86</v>
      </c>
      <c r="K80" s="35">
        <f t="shared" si="4"/>
        <v>4290</v>
      </c>
      <c r="L80" s="34">
        <f t="shared" si="6"/>
        <v>5148</v>
      </c>
      <c r="U80" s="33">
        <v>5.72</v>
      </c>
      <c r="W80" s="214"/>
    </row>
    <row r="81" spans="1:23" x14ac:dyDescent="0.25">
      <c r="A81" s="59" t="s">
        <v>152</v>
      </c>
      <c r="B81" s="58" t="s">
        <v>241</v>
      </c>
      <c r="C81" s="117" t="s">
        <v>218</v>
      </c>
      <c r="D81" s="116" t="s">
        <v>233</v>
      </c>
      <c r="E81" s="53" t="s">
        <v>48</v>
      </c>
      <c r="F81" s="107">
        <v>600</v>
      </c>
      <c r="G81" s="106" t="s">
        <v>47</v>
      </c>
      <c r="H81" s="115" t="s">
        <v>2</v>
      </c>
      <c r="I81" s="37">
        <f t="shared" si="3"/>
        <v>6.12</v>
      </c>
      <c r="J81" s="36">
        <f t="shared" si="5"/>
        <v>7.34</v>
      </c>
      <c r="K81" s="35">
        <f t="shared" si="4"/>
        <v>3672</v>
      </c>
      <c r="L81" s="34">
        <f t="shared" si="6"/>
        <v>4406.3999999999996</v>
      </c>
      <c r="U81" s="33">
        <v>6.12</v>
      </c>
      <c r="W81" s="214"/>
    </row>
    <row r="82" spans="1:23" x14ac:dyDescent="0.25">
      <c r="A82" s="59" t="s">
        <v>152</v>
      </c>
      <c r="B82" s="58" t="s">
        <v>241</v>
      </c>
      <c r="C82" s="117" t="s">
        <v>219</v>
      </c>
      <c r="D82" s="116" t="s">
        <v>234</v>
      </c>
      <c r="E82" s="53" t="s">
        <v>48</v>
      </c>
      <c r="F82" s="107">
        <v>500</v>
      </c>
      <c r="G82" s="106" t="s">
        <v>47</v>
      </c>
      <c r="H82" s="115" t="s">
        <v>2</v>
      </c>
      <c r="I82" s="37">
        <f t="shared" si="3"/>
        <v>6.38</v>
      </c>
      <c r="J82" s="36">
        <f t="shared" si="5"/>
        <v>7.66</v>
      </c>
      <c r="K82" s="35">
        <f t="shared" si="4"/>
        <v>3190</v>
      </c>
      <c r="L82" s="34">
        <f t="shared" si="6"/>
        <v>3828</v>
      </c>
      <c r="U82" s="33">
        <v>6.38</v>
      </c>
      <c r="W82" s="214"/>
    </row>
    <row r="83" spans="1:23" x14ac:dyDescent="0.25">
      <c r="A83" s="59" t="s">
        <v>152</v>
      </c>
      <c r="B83" s="58" t="s">
        <v>241</v>
      </c>
      <c r="C83" s="117" t="s">
        <v>220</v>
      </c>
      <c r="D83" s="116" t="s">
        <v>235</v>
      </c>
      <c r="E83" s="53" t="s">
        <v>48</v>
      </c>
      <c r="F83" s="107">
        <v>500</v>
      </c>
      <c r="G83" s="106" t="s">
        <v>47</v>
      </c>
      <c r="H83" s="115" t="s">
        <v>2</v>
      </c>
      <c r="I83" s="37">
        <f t="shared" ref="I83:I85" si="7">ROUND(U83*(1-$L$12),2)</f>
        <v>6.9</v>
      </c>
      <c r="J83" s="36">
        <f t="shared" si="5"/>
        <v>8.2799999999999994</v>
      </c>
      <c r="K83" s="35">
        <f t="shared" si="4"/>
        <v>3450</v>
      </c>
      <c r="L83" s="34">
        <f t="shared" si="6"/>
        <v>4140</v>
      </c>
      <c r="U83" s="33">
        <v>6.9</v>
      </c>
      <c r="W83" s="214"/>
    </row>
    <row r="84" spans="1:23" x14ac:dyDescent="0.25">
      <c r="A84" s="218" t="s">
        <v>152</v>
      </c>
      <c r="B84" s="58" t="s">
        <v>241</v>
      </c>
      <c r="C84" s="117" t="s">
        <v>221</v>
      </c>
      <c r="D84" s="116" t="s">
        <v>236</v>
      </c>
      <c r="E84" s="53" t="s">
        <v>48</v>
      </c>
      <c r="F84" s="107">
        <v>400</v>
      </c>
      <c r="G84" s="47" t="s">
        <v>47</v>
      </c>
      <c r="H84" s="115" t="s">
        <v>2</v>
      </c>
      <c r="I84" s="37">
        <f t="shared" si="7"/>
        <v>7.34</v>
      </c>
      <c r="J84" s="36">
        <f t="shared" si="5"/>
        <v>8.81</v>
      </c>
      <c r="K84" s="35">
        <f t="shared" si="4"/>
        <v>2936</v>
      </c>
      <c r="L84" s="34">
        <f t="shared" si="6"/>
        <v>3523.2</v>
      </c>
      <c r="U84" s="33">
        <v>7.34</v>
      </c>
      <c r="W84" s="214"/>
    </row>
    <row r="85" spans="1:23" ht="15.75" thickBot="1" x14ac:dyDescent="0.3">
      <c r="A85" s="219" t="s">
        <v>152</v>
      </c>
      <c r="B85" s="31" t="s">
        <v>241</v>
      </c>
      <c r="C85" s="114" t="s">
        <v>222</v>
      </c>
      <c r="D85" s="113" t="s">
        <v>237</v>
      </c>
      <c r="E85" s="26" t="s">
        <v>48</v>
      </c>
      <c r="F85" s="112">
        <v>400</v>
      </c>
      <c r="G85" s="111" t="s">
        <v>47</v>
      </c>
      <c r="H85" s="110" t="s">
        <v>2</v>
      </c>
      <c r="I85" s="13">
        <f t="shared" si="7"/>
        <v>7.72</v>
      </c>
      <c r="J85" s="12">
        <f t="shared" si="5"/>
        <v>9.26</v>
      </c>
      <c r="K85" s="11">
        <f t="shared" si="4"/>
        <v>3088</v>
      </c>
      <c r="L85" s="10">
        <f t="shared" si="6"/>
        <v>3705.6</v>
      </c>
      <c r="U85" s="9">
        <v>7.72</v>
      </c>
      <c r="W85" s="214"/>
    </row>
  </sheetData>
  <autoFilter ref="A16:L85"/>
  <mergeCells count="6">
    <mergeCell ref="A1:L1"/>
    <mergeCell ref="F15:G15"/>
    <mergeCell ref="A2:L2"/>
    <mergeCell ref="A6:L6"/>
    <mergeCell ref="I15:L15"/>
    <mergeCell ref="A4:L4"/>
  </mergeCells>
  <conditionalFormatting sqref="C81:C1048576 C15:C17 C9:C11">
    <cfRule type="duplicateValues" dxfId="1" priority="1454"/>
  </conditionalFormatting>
  <conditionalFormatting sqref="C18:C83">
    <cfRule type="duplicateValues" dxfId="0" priority="1455"/>
  </conditionalFormatting>
  <pageMargins left="0.25" right="0.25" top="0.75" bottom="0.75" header="0.3" footer="0.3"/>
  <pageSetup paperSize="9" scale="37" fitToHeight="0" orientation="landscape" r:id="rId1"/>
  <customProperties>
    <customPr name="_pios_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6"/>
  <sheetViews>
    <sheetView view="pageBreakPreview" zoomScale="63" zoomScaleNormal="70" zoomScaleSheetLayoutView="63" workbookViewId="0">
      <pane xSplit="3" ySplit="12" topLeftCell="D13" activePane="bottomRight" state="frozen"/>
      <selection pane="topRight" activeCell="D1" sqref="D1"/>
      <selection pane="bottomLeft" activeCell="A14" sqref="A14"/>
      <selection pane="bottomRight" activeCell="A2" sqref="A2"/>
    </sheetView>
  </sheetViews>
  <sheetFormatPr defaultRowHeight="15" x14ac:dyDescent="0.25"/>
  <cols>
    <col min="1" max="1" width="40.140625" style="1" customWidth="1"/>
    <col min="2" max="2" width="49.140625" style="1" customWidth="1"/>
    <col min="3" max="3" width="117.140625" style="1" customWidth="1"/>
    <col min="4" max="4" width="32.140625" style="1" customWidth="1"/>
    <col min="5" max="5" width="31.85546875" style="1" customWidth="1"/>
    <col min="6" max="9" width="16.140625" style="1" customWidth="1"/>
    <col min="10" max="15" width="9" style="1" customWidth="1"/>
    <col min="16" max="16" width="16.42578125" style="1" customWidth="1"/>
    <col min="17" max="17" width="16.42578125" style="2" customWidth="1"/>
    <col min="18" max="16384" width="9.140625" style="1"/>
  </cols>
  <sheetData>
    <row r="1" spans="1:17" ht="50.25" customHeight="1" x14ac:dyDescent="0.35">
      <c r="A1" s="360" t="s">
        <v>358</v>
      </c>
      <c r="B1" s="360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</row>
    <row r="2" spans="1:17" ht="12.75" customHeight="1" x14ac:dyDescent="0.2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:17" x14ac:dyDescent="0.25">
      <c r="A3" s="95" t="s">
        <v>44</v>
      </c>
      <c r="B3" s="95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6"/>
    </row>
    <row r="4" spans="1:17" x14ac:dyDescent="0.25">
      <c r="A4" s="101" t="s">
        <v>68</v>
      </c>
      <c r="B4" s="101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6"/>
    </row>
    <row r="5" spans="1:17" x14ac:dyDescent="0.25">
      <c r="A5" s="101" t="s">
        <v>352</v>
      </c>
      <c r="B5" s="101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6"/>
    </row>
    <row r="6" spans="1:17" x14ac:dyDescent="0.25">
      <c r="A6" s="101" t="s">
        <v>69</v>
      </c>
      <c r="B6" s="101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6"/>
    </row>
    <row r="7" spans="1:17" x14ac:dyDescent="0.25">
      <c r="A7" s="101" t="s">
        <v>70</v>
      </c>
      <c r="B7" s="101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6"/>
    </row>
    <row r="8" spans="1:17" x14ac:dyDescent="0.25">
      <c r="A8" s="101" t="s">
        <v>351</v>
      </c>
      <c r="B8" s="101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6"/>
    </row>
    <row r="9" spans="1:17" x14ac:dyDescent="0.25">
      <c r="A9" s="101" t="s">
        <v>357</v>
      </c>
      <c r="B9" s="101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6"/>
    </row>
    <row r="10" spans="1:17" ht="15.75" thickBot="1" x14ac:dyDescent="0.3">
      <c r="A10" s="101" t="s">
        <v>356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</row>
    <row r="11" spans="1:17" s="86" customFormat="1" ht="15.75" thickBot="1" x14ac:dyDescent="0.3">
      <c r="A11" s="99"/>
      <c r="B11" s="99"/>
      <c r="C11" s="99"/>
      <c r="D11" s="99"/>
      <c r="E11" s="99"/>
      <c r="F11" s="99"/>
      <c r="G11" s="363" t="s">
        <v>360</v>
      </c>
      <c r="H11" s="364"/>
      <c r="I11" s="365"/>
      <c r="J11" s="342" t="s">
        <v>67</v>
      </c>
      <c r="K11" s="343"/>
      <c r="L11" s="343"/>
      <c r="M11" s="343"/>
      <c r="N11" s="343"/>
      <c r="O11" s="344"/>
      <c r="P11" s="361" t="s">
        <v>66</v>
      </c>
      <c r="Q11" s="362"/>
    </row>
    <row r="12" spans="1:17" s="86" customFormat="1" ht="45.75" thickBot="1" x14ac:dyDescent="0.3">
      <c r="A12" s="243" t="s">
        <v>29</v>
      </c>
      <c r="B12" s="244" t="s">
        <v>28</v>
      </c>
      <c r="C12" s="244" t="s">
        <v>27</v>
      </c>
      <c r="D12" s="244" t="s">
        <v>64</v>
      </c>
      <c r="E12" s="244" t="s">
        <v>65</v>
      </c>
      <c r="F12" s="245" t="s">
        <v>21</v>
      </c>
      <c r="G12" s="250" t="s">
        <v>1</v>
      </c>
      <c r="H12" s="268" t="s">
        <v>35</v>
      </c>
      <c r="I12" s="269" t="s">
        <v>34</v>
      </c>
      <c r="J12" s="246" t="s">
        <v>19</v>
      </c>
      <c r="K12" s="247" t="s">
        <v>18</v>
      </c>
      <c r="L12" s="247" t="s">
        <v>17</v>
      </c>
      <c r="M12" s="249" t="s">
        <v>16</v>
      </c>
      <c r="N12" s="249" t="s">
        <v>238</v>
      </c>
      <c r="O12" s="248" t="s">
        <v>239</v>
      </c>
      <c r="P12" s="250" t="s">
        <v>361</v>
      </c>
      <c r="Q12" s="251" t="s">
        <v>362</v>
      </c>
    </row>
    <row r="13" spans="1:17" ht="78.75" customHeight="1" x14ac:dyDescent="0.25">
      <c r="A13" s="85" t="s">
        <v>242</v>
      </c>
      <c r="B13" s="83" t="s">
        <v>243</v>
      </c>
      <c r="C13" s="83" t="s">
        <v>311</v>
      </c>
      <c r="D13" s="83" t="s">
        <v>316</v>
      </c>
      <c r="E13" s="83" t="s">
        <v>322</v>
      </c>
      <c r="F13" s="237" t="s">
        <v>49</v>
      </c>
      <c r="G13" s="79" t="s">
        <v>244</v>
      </c>
      <c r="H13" s="78" t="s">
        <v>244</v>
      </c>
      <c r="I13" s="77" t="s">
        <v>244</v>
      </c>
      <c r="J13" s="79" t="s">
        <v>3</v>
      </c>
      <c r="K13" s="78"/>
      <c r="L13" s="78"/>
      <c r="M13" s="230"/>
      <c r="N13" s="230"/>
      <c r="O13" s="77"/>
      <c r="P13" s="76" t="s">
        <v>62</v>
      </c>
      <c r="Q13" s="71" t="s">
        <v>73</v>
      </c>
    </row>
    <row r="14" spans="1:17" ht="78.75" customHeight="1" x14ac:dyDescent="0.25">
      <c r="A14" s="59" t="s">
        <v>242</v>
      </c>
      <c r="B14" s="56" t="s">
        <v>245</v>
      </c>
      <c r="C14" s="56" t="s">
        <v>312</v>
      </c>
      <c r="D14" s="56" t="s">
        <v>316</v>
      </c>
      <c r="E14" s="56" t="s">
        <v>322</v>
      </c>
      <c r="F14" s="236" t="s">
        <v>49</v>
      </c>
      <c r="G14" s="51" t="s">
        <v>244</v>
      </c>
      <c r="H14" s="50" t="s">
        <v>244</v>
      </c>
      <c r="I14" s="49" t="s">
        <v>244</v>
      </c>
      <c r="J14" s="51" t="s">
        <v>3</v>
      </c>
      <c r="K14" s="50"/>
      <c r="L14" s="50"/>
      <c r="M14" s="231"/>
      <c r="N14" s="231"/>
      <c r="O14" s="49"/>
      <c r="P14" s="48" t="s">
        <v>62</v>
      </c>
      <c r="Q14" s="43" t="s">
        <v>73</v>
      </c>
    </row>
    <row r="15" spans="1:17" ht="78.75" customHeight="1" x14ac:dyDescent="0.25">
      <c r="A15" s="59" t="s">
        <v>242</v>
      </c>
      <c r="B15" s="57" t="s">
        <v>246</v>
      </c>
      <c r="C15" s="56" t="s">
        <v>313</v>
      </c>
      <c r="D15" s="56" t="s">
        <v>316</v>
      </c>
      <c r="E15" s="56" t="s">
        <v>322</v>
      </c>
      <c r="F15" s="236" t="s">
        <v>49</v>
      </c>
      <c r="G15" s="51" t="s">
        <v>244</v>
      </c>
      <c r="H15" s="50" t="s">
        <v>244</v>
      </c>
      <c r="I15" s="49" t="s">
        <v>244</v>
      </c>
      <c r="J15" s="51" t="s">
        <v>3</v>
      </c>
      <c r="K15" s="50"/>
      <c r="L15" s="50"/>
      <c r="M15" s="231"/>
      <c r="N15" s="231"/>
      <c r="O15" s="49"/>
      <c r="P15" s="48" t="s">
        <v>62</v>
      </c>
      <c r="Q15" s="43" t="s">
        <v>73</v>
      </c>
    </row>
    <row r="16" spans="1:17" ht="78.75" customHeight="1" x14ac:dyDescent="0.25">
      <c r="A16" s="59" t="s">
        <v>242</v>
      </c>
      <c r="B16" s="57" t="s">
        <v>247</v>
      </c>
      <c r="C16" s="56" t="s">
        <v>314</v>
      </c>
      <c r="D16" s="56" t="s">
        <v>316</v>
      </c>
      <c r="E16" s="56" t="s">
        <v>322</v>
      </c>
      <c r="F16" s="238" t="s">
        <v>49</v>
      </c>
      <c r="G16" s="51" t="s">
        <v>244</v>
      </c>
      <c r="H16" s="50" t="s">
        <v>244</v>
      </c>
      <c r="I16" s="49" t="s">
        <v>244</v>
      </c>
      <c r="J16" s="51" t="s">
        <v>3</v>
      </c>
      <c r="K16" s="50"/>
      <c r="L16" s="50"/>
      <c r="M16" s="231"/>
      <c r="N16" s="231"/>
      <c r="O16" s="49"/>
      <c r="P16" s="48" t="s">
        <v>62</v>
      </c>
      <c r="Q16" s="43"/>
    </row>
    <row r="17" spans="1:17" ht="78.75" customHeight="1" x14ac:dyDescent="0.25">
      <c r="A17" s="59" t="s">
        <v>242</v>
      </c>
      <c r="B17" s="56" t="s">
        <v>248</v>
      </c>
      <c r="C17" s="56" t="s">
        <v>315</v>
      </c>
      <c r="D17" s="56" t="s">
        <v>317</v>
      </c>
      <c r="E17" s="56" t="s">
        <v>323</v>
      </c>
      <c r="F17" s="238" t="s">
        <v>49</v>
      </c>
      <c r="G17" s="51" t="s">
        <v>244</v>
      </c>
      <c r="H17" s="50" t="s">
        <v>244</v>
      </c>
      <c r="I17" s="49" t="s">
        <v>244</v>
      </c>
      <c r="J17" s="51" t="s">
        <v>3</v>
      </c>
      <c r="K17" s="50"/>
      <c r="L17" s="50"/>
      <c r="M17" s="231"/>
      <c r="N17" s="231"/>
      <c r="O17" s="49"/>
      <c r="P17" s="48" t="s">
        <v>62</v>
      </c>
      <c r="Q17" s="43" t="s">
        <v>73</v>
      </c>
    </row>
    <row r="18" spans="1:17" ht="78.75" customHeight="1" x14ac:dyDescent="0.25">
      <c r="A18" s="59" t="s">
        <v>242</v>
      </c>
      <c r="B18" s="56" t="s">
        <v>249</v>
      </c>
      <c r="C18" s="56" t="s">
        <v>336</v>
      </c>
      <c r="D18" s="56" t="s">
        <v>317</v>
      </c>
      <c r="E18" s="56" t="s">
        <v>323</v>
      </c>
      <c r="F18" s="238" t="s">
        <v>49</v>
      </c>
      <c r="G18" s="51" t="s">
        <v>244</v>
      </c>
      <c r="H18" s="50" t="s">
        <v>244</v>
      </c>
      <c r="I18" s="49" t="s">
        <v>244</v>
      </c>
      <c r="J18" s="51" t="s">
        <v>3</v>
      </c>
      <c r="K18" s="50"/>
      <c r="L18" s="50"/>
      <c r="M18" s="231"/>
      <c r="N18" s="231"/>
      <c r="O18" s="49"/>
      <c r="P18" s="48" t="s">
        <v>62</v>
      </c>
      <c r="Q18" s="43" t="s">
        <v>73</v>
      </c>
    </row>
    <row r="19" spans="1:17" ht="78.75" customHeight="1" x14ac:dyDescent="0.25">
      <c r="A19" s="59" t="s">
        <v>242</v>
      </c>
      <c r="B19" s="57" t="s">
        <v>250</v>
      </c>
      <c r="C19" s="56" t="s">
        <v>337</v>
      </c>
      <c r="D19" s="56" t="s">
        <v>317</v>
      </c>
      <c r="E19" s="56" t="s">
        <v>323</v>
      </c>
      <c r="F19" s="238" t="s">
        <v>49</v>
      </c>
      <c r="G19" s="51" t="s">
        <v>244</v>
      </c>
      <c r="H19" s="50" t="s">
        <v>244</v>
      </c>
      <c r="I19" s="49" t="s">
        <v>244</v>
      </c>
      <c r="J19" s="51" t="s">
        <v>3</v>
      </c>
      <c r="K19" s="50"/>
      <c r="L19" s="50"/>
      <c r="M19" s="231"/>
      <c r="N19" s="231"/>
      <c r="O19" s="49"/>
      <c r="P19" s="48" t="s">
        <v>62</v>
      </c>
      <c r="Q19" s="43" t="s">
        <v>73</v>
      </c>
    </row>
    <row r="20" spans="1:17" ht="78.75" customHeight="1" x14ac:dyDescent="0.25">
      <c r="A20" s="59" t="s">
        <v>242</v>
      </c>
      <c r="B20" s="176" t="s">
        <v>251</v>
      </c>
      <c r="C20" s="176" t="s">
        <v>338</v>
      </c>
      <c r="D20" s="176" t="s">
        <v>317</v>
      </c>
      <c r="E20" s="56" t="s">
        <v>323</v>
      </c>
      <c r="F20" s="239" t="s">
        <v>49</v>
      </c>
      <c r="G20" s="177" t="s">
        <v>244</v>
      </c>
      <c r="H20" s="178" t="s">
        <v>244</v>
      </c>
      <c r="I20" s="179" t="s">
        <v>244</v>
      </c>
      <c r="J20" s="177" t="s">
        <v>3</v>
      </c>
      <c r="K20" s="178"/>
      <c r="L20" s="178"/>
      <c r="M20" s="232"/>
      <c r="N20" s="232"/>
      <c r="O20" s="179"/>
      <c r="P20" s="180" t="s">
        <v>62</v>
      </c>
      <c r="Q20" s="181"/>
    </row>
    <row r="21" spans="1:17" ht="78.75" customHeight="1" thickBot="1" x14ac:dyDescent="0.3">
      <c r="A21" s="194" t="s">
        <v>242</v>
      </c>
      <c r="B21" s="252" t="s">
        <v>252</v>
      </c>
      <c r="C21" s="252" t="s">
        <v>339</v>
      </c>
      <c r="D21" s="252" t="s">
        <v>318</v>
      </c>
      <c r="E21" s="252" t="s">
        <v>324</v>
      </c>
      <c r="F21" s="253" t="s">
        <v>49</v>
      </c>
      <c r="G21" s="254" t="s">
        <v>244</v>
      </c>
      <c r="H21" s="255" t="s">
        <v>244</v>
      </c>
      <c r="I21" s="256" t="s">
        <v>244</v>
      </c>
      <c r="J21" s="254" t="s">
        <v>3</v>
      </c>
      <c r="K21" s="255"/>
      <c r="L21" s="255"/>
      <c r="M21" s="257"/>
      <c r="N21" s="257"/>
      <c r="O21" s="256"/>
      <c r="P21" s="258" t="s">
        <v>62</v>
      </c>
      <c r="Q21" s="259"/>
    </row>
    <row r="22" spans="1:17" ht="78.75" customHeight="1" x14ac:dyDescent="0.25">
      <c r="A22" s="85" t="s">
        <v>253</v>
      </c>
      <c r="B22" s="83" t="s">
        <v>364</v>
      </c>
      <c r="C22" s="83" t="s">
        <v>340</v>
      </c>
      <c r="D22" s="83" t="s">
        <v>319</v>
      </c>
      <c r="E22" s="83" t="s">
        <v>334</v>
      </c>
      <c r="F22" s="237" t="s">
        <v>49</v>
      </c>
      <c r="G22" s="79" t="s">
        <v>255</v>
      </c>
      <c r="H22" s="316" t="s">
        <v>2026</v>
      </c>
      <c r="I22" s="317" t="s">
        <v>2027</v>
      </c>
      <c r="J22" s="79"/>
      <c r="K22" s="78"/>
      <c r="L22" s="78"/>
      <c r="M22" s="230"/>
      <c r="N22" s="230" t="s">
        <v>3</v>
      </c>
      <c r="O22" s="77"/>
      <c r="P22" s="76" t="s">
        <v>62</v>
      </c>
      <c r="Q22" s="71" t="s">
        <v>73</v>
      </c>
    </row>
    <row r="23" spans="1:17" ht="78.75" customHeight="1" thickBot="1" x14ac:dyDescent="0.3">
      <c r="A23" s="32" t="s">
        <v>253</v>
      </c>
      <c r="B23" s="28" t="s">
        <v>363</v>
      </c>
      <c r="C23" s="28" t="s">
        <v>341</v>
      </c>
      <c r="D23" s="28" t="s">
        <v>320</v>
      </c>
      <c r="E23" s="28" t="s">
        <v>335</v>
      </c>
      <c r="F23" s="242" t="s">
        <v>49</v>
      </c>
      <c r="G23" s="25" t="s">
        <v>255</v>
      </c>
      <c r="H23" s="318" t="s">
        <v>2026</v>
      </c>
      <c r="I23" s="319" t="s">
        <v>2027</v>
      </c>
      <c r="J23" s="25"/>
      <c r="K23" s="24"/>
      <c r="L23" s="24"/>
      <c r="M23" s="234"/>
      <c r="N23" s="234" t="s">
        <v>3</v>
      </c>
      <c r="O23" s="23"/>
      <c r="P23" s="22" t="s">
        <v>62</v>
      </c>
      <c r="Q23" s="18" t="s">
        <v>73</v>
      </c>
    </row>
    <row r="24" spans="1:17" ht="78.75" customHeight="1" x14ac:dyDescent="0.25">
      <c r="A24" s="182" t="s">
        <v>257</v>
      </c>
      <c r="B24" s="138" t="s">
        <v>258</v>
      </c>
      <c r="C24" s="138" t="s">
        <v>259</v>
      </c>
      <c r="D24" s="138" t="s">
        <v>321</v>
      </c>
      <c r="E24" s="138" t="s">
        <v>333</v>
      </c>
      <c r="F24" s="240" t="s">
        <v>49</v>
      </c>
      <c r="G24" s="145" t="s">
        <v>244</v>
      </c>
      <c r="H24" s="146" t="s">
        <v>286</v>
      </c>
      <c r="I24" s="147" t="s">
        <v>260</v>
      </c>
      <c r="J24" s="145" t="s">
        <v>3</v>
      </c>
      <c r="K24" s="146"/>
      <c r="L24" s="146"/>
      <c r="M24" s="233"/>
      <c r="N24" s="233"/>
      <c r="O24" s="147"/>
      <c r="P24" s="148" t="s">
        <v>62</v>
      </c>
      <c r="Q24" s="150"/>
    </row>
    <row r="25" spans="1:17" ht="78.75" customHeight="1" thickBot="1" x14ac:dyDescent="0.3">
      <c r="A25" s="194" t="s">
        <v>257</v>
      </c>
      <c r="B25" s="151" t="s">
        <v>261</v>
      </c>
      <c r="C25" s="151" t="s">
        <v>342</v>
      </c>
      <c r="D25" s="151" t="s">
        <v>321</v>
      </c>
      <c r="E25" s="151" t="s">
        <v>333</v>
      </c>
      <c r="F25" s="241" t="s">
        <v>49</v>
      </c>
      <c r="G25" s="139" t="s">
        <v>244</v>
      </c>
      <c r="H25" s="140" t="s">
        <v>286</v>
      </c>
      <c r="I25" s="141" t="s">
        <v>260</v>
      </c>
      <c r="J25" s="139" t="s">
        <v>3</v>
      </c>
      <c r="K25" s="140"/>
      <c r="L25" s="140"/>
      <c r="M25" s="235"/>
      <c r="N25" s="235"/>
      <c r="O25" s="141"/>
      <c r="P25" s="142" t="s">
        <v>62</v>
      </c>
      <c r="Q25" s="144"/>
    </row>
    <row r="26" spans="1:17" ht="78.75" customHeight="1" x14ac:dyDescent="0.25">
      <c r="A26" s="85" t="s">
        <v>262</v>
      </c>
      <c r="B26" s="83" t="s">
        <v>263</v>
      </c>
      <c r="C26" s="83" t="s">
        <v>355</v>
      </c>
      <c r="D26" s="83" t="s">
        <v>264</v>
      </c>
      <c r="E26" s="83" t="s">
        <v>332</v>
      </c>
      <c r="F26" s="237" t="s">
        <v>0</v>
      </c>
      <c r="G26" s="79" t="s">
        <v>265</v>
      </c>
      <c r="H26" s="78" t="s">
        <v>286</v>
      </c>
      <c r="I26" s="77" t="s">
        <v>260</v>
      </c>
      <c r="J26" s="79" t="s">
        <v>3</v>
      </c>
      <c r="K26" s="78"/>
      <c r="L26" s="78"/>
      <c r="M26" s="230" t="s">
        <v>3</v>
      </c>
      <c r="N26" s="230"/>
      <c r="O26" s="77"/>
      <c r="P26" s="76" t="s">
        <v>62</v>
      </c>
      <c r="Q26" s="71"/>
    </row>
    <row r="27" spans="1:17" ht="78.75" customHeight="1" thickBot="1" x14ac:dyDescent="0.3">
      <c r="A27" s="32" t="s">
        <v>262</v>
      </c>
      <c r="B27" s="28" t="s">
        <v>266</v>
      </c>
      <c r="C27" s="28" t="s">
        <v>354</v>
      </c>
      <c r="D27" s="28" t="s">
        <v>264</v>
      </c>
      <c r="E27" s="28" t="s">
        <v>331</v>
      </c>
      <c r="F27" s="242" t="s">
        <v>0</v>
      </c>
      <c r="G27" s="25" t="s">
        <v>265</v>
      </c>
      <c r="H27" s="24" t="s">
        <v>286</v>
      </c>
      <c r="I27" s="23" t="s">
        <v>260</v>
      </c>
      <c r="J27" s="25" t="s">
        <v>3</v>
      </c>
      <c r="K27" s="24"/>
      <c r="L27" s="24"/>
      <c r="M27" s="234" t="s">
        <v>3</v>
      </c>
      <c r="N27" s="234"/>
      <c r="O27" s="23"/>
      <c r="P27" s="22" t="s">
        <v>62</v>
      </c>
      <c r="Q27" s="18"/>
    </row>
    <row r="28" spans="1:17" ht="63.75" customHeight="1" thickBot="1" x14ac:dyDescent="0.3">
      <c r="A28" s="260" t="s">
        <v>267</v>
      </c>
      <c r="B28" s="252" t="s">
        <v>268</v>
      </c>
      <c r="C28" s="252" t="s">
        <v>353</v>
      </c>
      <c r="D28" s="252" t="s">
        <v>264</v>
      </c>
      <c r="E28" s="252" t="s">
        <v>330</v>
      </c>
      <c r="F28" s="253" t="s">
        <v>0</v>
      </c>
      <c r="G28" s="254" t="s">
        <v>265</v>
      </c>
      <c r="H28" s="255" t="s">
        <v>286</v>
      </c>
      <c r="I28" s="256" t="s">
        <v>260</v>
      </c>
      <c r="J28" s="254" t="s">
        <v>3</v>
      </c>
      <c r="K28" s="255"/>
      <c r="L28" s="255"/>
      <c r="M28" s="257"/>
      <c r="N28" s="257"/>
      <c r="O28" s="256"/>
      <c r="P28" s="258" t="s">
        <v>62</v>
      </c>
      <c r="Q28" s="259"/>
    </row>
    <row r="29" spans="1:17" ht="63.75" customHeight="1" x14ac:dyDescent="0.25">
      <c r="A29" s="85" t="s">
        <v>269</v>
      </c>
      <c r="B29" s="83" t="s">
        <v>270</v>
      </c>
      <c r="C29" s="83" t="s">
        <v>271</v>
      </c>
      <c r="D29" s="83" t="s">
        <v>264</v>
      </c>
      <c r="E29" s="83" t="s">
        <v>63</v>
      </c>
      <c r="F29" s="237" t="s">
        <v>0</v>
      </c>
      <c r="G29" s="79" t="s">
        <v>265</v>
      </c>
      <c r="H29" s="78" t="s">
        <v>286</v>
      </c>
      <c r="I29" s="77" t="s">
        <v>272</v>
      </c>
      <c r="J29" s="79" t="s">
        <v>3</v>
      </c>
      <c r="K29" s="78" t="s">
        <v>3</v>
      </c>
      <c r="L29" s="78" t="s">
        <v>3</v>
      </c>
      <c r="M29" s="230" t="s">
        <v>3</v>
      </c>
      <c r="N29" s="230"/>
      <c r="O29" s="77"/>
      <c r="P29" s="76" t="s">
        <v>62</v>
      </c>
      <c r="Q29" s="71"/>
    </row>
    <row r="30" spans="1:17" ht="63.75" customHeight="1" x14ac:dyDescent="0.25">
      <c r="A30" s="59" t="s">
        <v>269</v>
      </c>
      <c r="B30" s="56" t="s">
        <v>273</v>
      </c>
      <c r="C30" s="56" t="s">
        <v>343</v>
      </c>
      <c r="D30" s="56" t="s">
        <v>264</v>
      </c>
      <c r="E30" s="56" t="s">
        <v>63</v>
      </c>
      <c r="F30" s="238" t="s">
        <v>0</v>
      </c>
      <c r="G30" s="51" t="s">
        <v>265</v>
      </c>
      <c r="H30" s="50" t="s">
        <v>286</v>
      </c>
      <c r="I30" s="49" t="s">
        <v>260</v>
      </c>
      <c r="J30" s="51" t="s">
        <v>3</v>
      </c>
      <c r="K30" s="50" t="s">
        <v>3</v>
      </c>
      <c r="L30" s="50"/>
      <c r="M30" s="231"/>
      <c r="N30" s="231"/>
      <c r="O30" s="49"/>
      <c r="P30" s="48" t="s">
        <v>62</v>
      </c>
      <c r="Q30" s="43"/>
    </row>
    <row r="31" spans="1:17" ht="63.75" customHeight="1" x14ac:dyDescent="0.25">
      <c r="A31" s="59" t="s">
        <v>269</v>
      </c>
      <c r="B31" s="56" t="s">
        <v>274</v>
      </c>
      <c r="C31" s="56" t="s">
        <v>275</v>
      </c>
      <c r="D31" s="56" t="s">
        <v>264</v>
      </c>
      <c r="E31" s="56" t="s">
        <v>63</v>
      </c>
      <c r="F31" s="238" t="s">
        <v>0</v>
      </c>
      <c r="G31" s="51" t="s">
        <v>265</v>
      </c>
      <c r="H31" s="50" t="s">
        <v>286</v>
      </c>
      <c r="I31" s="49" t="s">
        <v>272</v>
      </c>
      <c r="J31" s="51" t="s">
        <v>3</v>
      </c>
      <c r="K31" s="50" t="s">
        <v>3</v>
      </c>
      <c r="L31" s="50" t="s">
        <v>3</v>
      </c>
      <c r="M31" s="231" t="s">
        <v>3</v>
      </c>
      <c r="N31" s="231"/>
      <c r="O31" s="49"/>
      <c r="P31" s="48" t="s">
        <v>62</v>
      </c>
      <c r="Q31" s="43"/>
    </row>
    <row r="32" spans="1:17" ht="63.75" customHeight="1" x14ac:dyDescent="0.25">
      <c r="A32" s="59" t="s">
        <v>269</v>
      </c>
      <c r="B32" s="56" t="s">
        <v>276</v>
      </c>
      <c r="C32" s="56" t="s">
        <v>344</v>
      </c>
      <c r="D32" s="56" t="s">
        <v>264</v>
      </c>
      <c r="E32" s="56" t="s">
        <v>63</v>
      </c>
      <c r="F32" s="238" t="s">
        <v>0</v>
      </c>
      <c r="G32" s="51" t="s">
        <v>265</v>
      </c>
      <c r="H32" s="50" t="s">
        <v>286</v>
      </c>
      <c r="I32" s="49" t="s">
        <v>260</v>
      </c>
      <c r="J32" s="51" t="s">
        <v>3</v>
      </c>
      <c r="K32" s="50" t="s">
        <v>3</v>
      </c>
      <c r="L32" s="50"/>
      <c r="M32" s="231"/>
      <c r="N32" s="231"/>
      <c r="O32" s="49"/>
      <c r="P32" s="48" t="s">
        <v>62</v>
      </c>
      <c r="Q32" s="43"/>
    </row>
    <row r="33" spans="1:17" ht="63.75" customHeight="1" x14ac:dyDescent="0.25">
      <c r="A33" s="59" t="s">
        <v>269</v>
      </c>
      <c r="B33" s="56" t="s">
        <v>277</v>
      </c>
      <c r="C33" s="56" t="s">
        <v>278</v>
      </c>
      <c r="D33" s="56" t="s">
        <v>264</v>
      </c>
      <c r="E33" s="56" t="s">
        <v>63</v>
      </c>
      <c r="F33" s="238" t="s">
        <v>0</v>
      </c>
      <c r="G33" s="51" t="s">
        <v>265</v>
      </c>
      <c r="H33" s="50" t="s">
        <v>286</v>
      </c>
      <c r="I33" s="49" t="s">
        <v>272</v>
      </c>
      <c r="J33" s="51" t="s">
        <v>3</v>
      </c>
      <c r="K33" s="50" t="s">
        <v>3</v>
      </c>
      <c r="L33" s="50" t="s">
        <v>3</v>
      </c>
      <c r="M33" s="231" t="s">
        <v>3</v>
      </c>
      <c r="N33" s="231"/>
      <c r="O33" s="49"/>
      <c r="P33" s="48" t="s">
        <v>62</v>
      </c>
      <c r="Q33" s="43"/>
    </row>
    <row r="34" spans="1:17" ht="63.75" customHeight="1" x14ac:dyDescent="0.25">
      <c r="A34" s="59" t="s">
        <v>269</v>
      </c>
      <c r="B34" s="56" t="s">
        <v>279</v>
      </c>
      <c r="C34" s="56" t="s">
        <v>345</v>
      </c>
      <c r="D34" s="56" t="s">
        <v>264</v>
      </c>
      <c r="E34" s="56" t="s">
        <v>63</v>
      </c>
      <c r="F34" s="238" t="s">
        <v>0</v>
      </c>
      <c r="G34" s="51" t="s">
        <v>265</v>
      </c>
      <c r="H34" s="50" t="s">
        <v>286</v>
      </c>
      <c r="I34" s="49" t="s">
        <v>260</v>
      </c>
      <c r="J34" s="51" t="s">
        <v>3</v>
      </c>
      <c r="K34" s="50" t="s">
        <v>3</v>
      </c>
      <c r="L34" s="50"/>
      <c r="M34" s="231"/>
      <c r="N34" s="231"/>
      <c r="O34" s="49"/>
      <c r="P34" s="48" t="s">
        <v>62</v>
      </c>
      <c r="Q34" s="43"/>
    </row>
    <row r="35" spans="1:17" ht="63.75" customHeight="1" x14ac:dyDescent="0.25">
      <c r="A35" s="59" t="s">
        <v>269</v>
      </c>
      <c r="B35" s="56" t="s">
        <v>280</v>
      </c>
      <c r="C35" s="56" t="s">
        <v>281</v>
      </c>
      <c r="D35" s="56" t="s">
        <v>264</v>
      </c>
      <c r="E35" s="56" t="s">
        <v>325</v>
      </c>
      <c r="F35" s="238" t="s">
        <v>0</v>
      </c>
      <c r="G35" s="51" t="s">
        <v>265</v>
      </c>
      <c r="H35" s="50" t="s">
        <v>286</v>
      </c>
      <c r="I35" s="49" t="s">
        <v>272</v>
      </c>
      <c r="J35" s="51" t="s">
        <v>3</v>
      </c>
      <c r="K35" s="50" t="s">
        <v>3</v>
      </c>
      <c r="L35" s="50" t="s">
        <v>3</v>
      </c>
      <c r="M35" s="231" t="s">
        <v>3</v>
      </c>
      <c r="N35" s="231"/>
      <c r="O35" s="49"/>
      <c r="P35" s="48" t="s">
        <v>62</v>
      </c>
      <c r="Q35" s="43"/>
    </row>
    <row r="36" spans="1:17" ht="63.75" customHeight="1" x14ac:dyDescent="0.25">
      <c r="A36" s="59" t="s">
        <v>269</v>
      </c>
      <c r="B36" s="56" t="s">
        <v>282</v>
      </c>
      <c r="C36" s="56" t="s">
        <v>346</v>
      </c>
      <c r="D36" s="56" t="s">
        <v>264</v>
      </c>
      <c r="E36" s="56" t="s">
        <v>325</v>
      </c>
      <c r="F36" s="238" t="s">
        <v>0</v>
      </c>
      <c r="G36" s="51" t="s">
        <v>265</v>
      </c>
      <c r="H36" s="50" t="s">
        <v>286</v>
      </c>
      <c r="I36" s="49" t="s">
        <v>260</v>
      </c>
      <c r="J36" s="51" t="s">
        <v>3</v>
      </c>
      <c r="K36" s="50" t="s">
        <v>3</v>
      </c>
      <c r="L36" s="50"/>
      <c r="M36" s="231"/>
      <c r="N36" s="231"/>
      <c r="O36" s="49"/>
      <c r="P36" s="48" t="s">
        <v>62</v>
      </c>
      <c r="Q36" s="43"/>
    </row>
    <row r="37" spans="1:17" ht="63.75" customHeight="1" x14ac:dyDescent="0.25">
      <c r="A37" s="59" t="s">
        <v>269</v>
      </c>
      <c r="B37" s="56" t="s">
        <v>283</v>
      </c>
      <c r="C37" s="56" t="s">
        <v>284</v>
      </c>
      <c r="D37" s="56" t="s">
        <v>264</v>
      </c>
      <c r="E37" s="56" t="s">
        <v>326</v>
      </c>
      <c r="F37" s="238" t="s">
        <v>0</v>
      </c>
      <c r="G37" s="51" t="s">
        <v>265</v>
      </c>
      <c r="H37" s="50" t="s">
        <v>286</v>
      </c>
      <c r="I37" s="49" t="s">
        <v>272</v>
      </c>
      <c r="J37" s="51" t="s">
        <v>3</v>
      </c>
      <c r="K37" s="50" t="s">
        <v>3</v>
      </c>
      <c r="L37" s="50" t="s">
        <v>3</v>
      </c>
      <c r="M37" s="231" t="s">
        <v>3</v>
      </c>
      <c r="N37" s="231"/>
      <c r="O37" s="49"/>
      <c r="P37" s="48" t="s">
        <v>62</v>
      </c>
      <c r="Q37" s="43"/>
    </row>
    <row r="38" spans="1:17" ht="63.75" customHeight="1" thickBot="1" x14ac:dyDescent="0.3">
      <c r="A38" s="32" t="s">
        <v>269</v>
      </c>
      <c r="B38" s="28" t="s">
        <v>285</v>
      </c>
      <c r="C38" s="28" t="s">
        <v>347</v>
      </c>
      <c r="D38" s="28" t="s">
        <v>264</v>
      </c>
      <c r="E38" s="28" t="s">
        <v>326</v>
      </c>
      <c r="F38" s="242" t="s">
        <v>0</v>
      </c>
      <c r="G38" s="25" t="s">
        <v>265</v>
      </c>
      <c r="H38" s="24" t="s">
        <v>286</v>
      </c>
      <c r="I38" s="23" t="s">
        <v>260</v>
      </c>
      <c r="J38" s="25" t="s">
        <v>3</v>
      </c>
      <c r="K38" s="24" t="s">
        <v>3</v>
      </c>
      <c r="L38" s="24"/>
      <c r="M38" s="234"/>
      <c r="N38" s="234"/>
      <c r="O38" s="23"/>
      <c r="P38" s="22" t="s">
        <v>62</v>
      </c>
      <c r="Q38" s="18"/>
    </row>
    <row r="39" spans="1:17" ht="63.75" customHeight="1" x14ac:dyDescent="0.25">
      <c r="A39" s="182" t="s">
        <v>287</v>
      </c>
      <c r="B39" s="138" t="s">
        <v>288</v>
      </c>
      <c r="C39" s="138" t="s">
        <v>289</v>
      </c>
      <c r="D39" s="138" t="s">
        <v>264</v>
      </c>
      <c r="E39" s="138" t="s">
        <v>327</v>
      </c>
      <c r="F39" s="240" t="s">
        <v>0</v>
      </c>
      <c r="G39" s="145" t="s">
        <v>265</v>
      </c>
      <c r="H39" s="146" t="s">
        <v>290</v>
      </c>
      <c r="I39" s="147" t="s">
        <v>290</v>
      </c>
      <c r="J39" s="145"/>
      <c r="K39" s="146" t="s">
        <v>3</v>
      </c>
      <c r="L39" s="146"/>
      <c r="M39" s="233"/>
      <c r="N39" s="233"/>
      <c r="O39" s="147"/>
      <c r="P39" s="148" t="s">
        <v>62</v>
      </c>
      <c r="Q39" s="150"/>
    </row>
    <row r="40" spans="1:17" ht="63.75" customHeight="1" x14ac:dyDescent="0.25">
      <c r="A40" s="59" t="s">
        <v>287</v>
      </c>
      <c r="B40" s="56" t="s">
        <v>291</v>
      </c>
      <c r="C40" s="56" t="s">
        <v>292</v>
      </c>
      <c r="D40" s="56" t="s">
        <v>264</v>
      </c>
      <c r="E40" s="56" t="s">
        <v>328</v>
      </c>
      <c r="F40" s="238" t="s">
        <v>0</v>
      </c>
      <c r="G40" s="51" t="s">
        <v>265</v>
      </c>
      <c r="H40" s="50" t="s">
        <v>290</v>
      </c>
      <c r="I40" s="49" t="s">
        <v>290</v>
      </c>
      <c r="J40" s="51"/>
      <c r="K40" s="50" t="s">
        <v>3</v>
      </c>
      <c r="L40" s="50"/>
      <c r="M40" s="231"/>
      <c r="N40" s="231"/>
      <c r="O40" s="49"/>
      <c r="P40" s="48" t="s">
        <v>62</v>
      </c>
      <c r="Q40" s="43"/>
    </row>
    <row r="41" spans="1:17" ht="63.75" customHeight="1" x14ac:dyDescent="0.25">
      <c r="A41" s="59" t="s">
        <v>287</v>
      </c>
      <c r="B41" s="56" t="s">
        <v>293</v>
      </c>
      <c r="C41" s="56" t="s">
        <v>294</v>
      </c>
      <c r="D41" s="56" t="s">
        <v>264</v>
      </c>
      <c r="E41" s="56" t="s">
        <v>365</v>
      </c>
      <c r="F41" s="238" t="s">
        <v>14</v>
      </c>
      <c r="G41" s="51" t="s">
        <v>295</v>
      </c>
      <c r="H41" s="50" t="s">
        <v>295</v>
      </c>
      <c r="I41" s="49" t="s">
        <v>295</v>
      </c>
      <c r="J41" s="51"/>
      <c r="K41" s="50"/>
      <c r="L41" s="50"/>
      <c r="M41" s="231"/>
      <c r="N41" s="231"/>
      <c r="O41" s="49" t="s">
        <v>3</v>
      </c>
      <c r="P41" s="48"/>
      <c r="Q41" s="43" t="s">
        <v>62</v>
      </c>
    </row>
    <row r="42" spans="1:17" ht="63.75" customHeight="1" thickBot="1" x14ac:dyDescent="0.3">
      <c r="A42" s="194" t="s">
        <v>287</v>
      </c>
      <c r="B42" s="151" t="s">
        <v>296</v>
      </c>
      <c r="C42" s="151" t="s">
        <v>292</v>
      </c>
      <c r="D42" s="151" t="s">
        <v>264</v>
      </c>
      <c r="E42" s="151" t="s">
        <v>297</v>
      </c>
      <c r="F42" s="241" t="s">
        <v>14</v>
      </c>
      <c r="G42" s="139" t="s">
        <v>295</v>
      </c>
      <c r="H42" s="140" t="s">
        <v>295</v>
      </c>
      <c r="I42" s="141" t="s">
        <v>295</v>
      </c>
      <c r="J42" s="139"/>
      <c r="K42" s="140"/>
      <c r="L42" s="140"/>
      <c r="M42" s="235"/>
      <c r="N42" s="235"/>
      <c r="O42" s="141" t="s">
        <v>3</v>
      </c>
      <c r="P42" s="142"/>
      <c r="Q42" s="144" t="s">
        <v>62</v>
      </c>
    </row>
    <row r="43" spans="1:17" ht="63.75" customHeight="1" x14ac:dyDescent="0.25">
      <c r="A43" s="85" t="s">
        <v>298</v>
      </c>
      <c r="B43" s="83" t="s">
        <v>299</v>
      </c>
      <c r="C43" s="83" t="s">
        <v>348</v>
      </c>
      <c r="D43" s="83" t="s">
        <v>264</v>
      </c>
      <c r="E43" s="83" t="s">
        <v>329</v>
      </c>
      <c r="F43" s="237" t="s">
        <v>0</v>
      </c>
      <c r="G43" s="79" t="s">
        <v>265</v>
      </c>
      <c r="H43" s="78" t="s">
        <v>290</v>
      </c>
      <c r="I43" s="77" t="s">
        <v>290</v>
      </c>
      <c r="J43" s="79"/>
      <c r="K43" s="78" t="s">
        <v>3</v>
      </c>
      <c r="L43" s="78"/>
      <c r="M43" s="230"/>
      <c r="N43" s="230"/>
      <c r="O43" s="77"/>
      <c r="P43" s="76" t="s">
        <v>62</v>
      </c>
      <c r="Q43" s="71"/>
    </row>
    <row r="44" spans="1:17" ht="63.75" customHeight="1" thickBot="1" x14ac:dyDescent="0.3">
      <c r="A44" s="32" t="s">
        <v>298</v>
      </c>
      <c r="B44" s="28" t="s">
        <v>300</v>
      </c>
      <c r="C44" s="28" t="s">
        <v>349</v>
      </c>
      <c r="D44" s="28" t="s">
        <v>264</v>
      </c>
      <c r="E44" s="28" t="s">
        <v>301</v>
      </c>
      <c r="F44" s="242" t="s">
        <v>0</v>
      </c>
      <c r="G44" s="25" t="s">
        <v>265</v>
      </c>
      <c r="H44" s="24" t="s">
        <v>290</v>
      </c>
      <c r="I44" s="23" t="s">
        <v>290</v>
      </c>
      <c r="J44" s="25"/>
      <c r="K44" s="24" t="s">
        <v>3</v>
      </c>
      <c r="L44" s="24"/>
      <c r="M44" s="234"/>
      <c r="N44" s="234"/>
      <c r="O44" s="23"/>
      <c r="P44" s="22" t="s">
        <v>62</v>
      </c>
      <c r="Q44" s="18"/>
    </row>
    <row r="45" spans="1:17" ht="63.75" customHeight="1" x14ac:dyDescent="0.25">
      <c r="A45" s="182" t="s">
        <v>302</v>
      </c>
      <c r="B45" s="138" t="s">
        <v>303</v>
      </c>
      <c r="C45" s="138" t="s">
        <v>304</v>
      </c>
      <c r="D45" s="138" t="s">
        <v>305</v>
      </c>
      <c r="E45" s="138" t="s">
        <v>323</v>
      </c>
      <c r="F45" s="240" t="s">
        <v>0</v>
      </c>
      <c r="G45" s="145" t="s">
        <v>265</v>
      </c>
      <c r="H45" s="323" t="s">
        <v>306</v>
      </c>
      <c r="I45" s="324" t="s">
        <v>307</v>
      </c>
      <c r="J45" s="145" t="s">
        <v>3</v>
      </c>
      <c r="K45" s="146"/>
      <c r="L45" s="146"/>
      <c r="M45" s="233" t="s">
        <v>3</v>
      </c>
      <c r="N45" s="233"/>
      <c r="O45" s="147"/>
      <c r="P45" s="148" t="s">
        <v>62</v>
      </c>
      <c r="Q45" s="150"/>
    </row>
    <row r="46" spans="1:17" ht="63.75" customHeight="1" x14ac:dyDescent="0.25">
      <c r="A46" s="59" t="s">
        <v>302</v>
      </c>
      <c r="B46" s="56" t="s">
        <v>308</v>
      </c>
      <c r="C46" s="56" t="s">
        <v>350</v>
      </c>
      <c r="D46" s="56" t="s">
        <v>305</v>
      </c>
      <c r="E46" s="56" t="s">
        <v>323</v>
      </c>
      <c r="F46" s="238" t="s">
        <v>0</v>
      </c>
      <c r="G46" s="51" t="s">
        <v>265</v>
      </c>
      <c r="H46" s="325" t="s">
        <v>306</v>
      </c>
      <c r="I46" s="326" t="s">
        <v>307</v>
      </c>
      <c r="J46" s="51" t="s">
        <v>3</v>
      </c>
      <c r="K46" s="50"/>
      <c r="L46" s="50"/>
      <c r="M46" s="231" t="s">
        <v>3</v>
      </c>
      <c r="N46" s="231"/>
      <c r="O46" s="49"/>
      <c r="P46" s="48" t="s">
        <v>62</v>
      </c>
      <c r="Q46" s="43"/>
    </row>
    <row r="47" spans="1:17" ht="63.75" customHeight="1" thickBot="1" x14ac:dyDescent="0.3">
      <c r="A47" s="32" t="s">
        <v>302</v>
      </c>
      <c r="B47" s="28" t="s">
        <v>309</v>
      </c>
      <c r="C47" s="28" t="s">
        <v>310</v>
      </c>
      <c r="D47" s="28" t="s">
        <v>305</v>
      </c>
      <c r="E47" s="28" t="s">
        <v>323</v>
      </c>
      <c r="F47" s="242" t="s">
        <v>0</v>
      </c>
      <c r="G47" s="25" t="s">
        <v>265</v>
      </c>
      <c r="H47" s="327" t="s">
        <v>306</v>
      </c>
      <c r="I47" s="328" t="s">
        <v>307</v>
      </c>
      <c r="J47" s="25" t="s">
        <v>3</v>
      </c>
      <c r="K47" s="24"/>
      <c r="L47" s="24"/>
      <c r="M47" s="234" t="s">
        <v>3</v>
      </c>
      <c r="N47" s="234"/>
      <c r="O47" s="23"/>
      <c r="P47" s="22" t="s">
        <v>62</v>
      </c>
      <c r="Q47" s="18"/>
    </row>
    <row r="48" spans="1:17" ht="63.75" customHeight="1" x14ac:dyDescent="0.25">
      <c r="Q48" s="1"/>
    </row>
    <row r="49" spans="3:17" x14ac:dyDescent="0.25">
      <c r="Q49" s="1"/>
    </row>
    <row r="54" spans="3:17" x14ac:dyDescent="0.25">
      <c r="C54"/>
    </row>
    <row r="55" spans="3:17" x14ac:dyDescent="0.25">
      <c r="C55"/>
    </row>
    <row r="56" spans="3:17" x14ac:dyDescent="0.25">
      <c r="C56"/>
    </row>
    <row r="57" spans="3:17" x14ac:dyDescent="0.25">
      <c r="C57"/>
    </row>
    <row r="58" spans="3:17" x14ac:dyDescent="0.25">
      <c r="C58"/>
    </row>
    <row r="59" spans="3:17" x14ac:dyDescent="0.25">
      <c r="C59"/>
    </row>
    <row r="60" spans="3:17" x14ac:dyDescent="0.25">
      <c r="C60"/>
    </row>
    <row r="61" spans="3:17" x14ac:dyDescent="0.25">
      <c r="C61"/>
    </row>
    <row r="62" spans="3:17" x14ac:dyDescent="0.25">
      <c r="C62"/>
    </row>
    <row r="63" spans="3:17" x14ac:dyDescent="0.25">
      <c r="C63"/>
    </row>
    <row r="64" spans="3:17" x14ac:dyDescent="0.25">
      <c r="C64"/>
    </row>
    <row r="65" spans="3:3" x14ac:dyDescent="0.25">
      <c r="C65"/>
    </row>
    <row r="66" spans="3:3" x14ac:dyDescent="0.25">
      <c r="C66"/>
    </row>
    <row r="67" spans="3:3" x14ac:dyDescent="0.25">
      <c r="C67"/>
    </row>
    <row r="68" spans="3:3" x14ac:dyDescent="0.25">
      <c r="C68"/>
    </row>
    <row r="69" spans="3:3" x14ac:dyDescent="0.25">
      <c r="C69"/>
    </row>
    <row r="70" spans="3:3" x14ac:dyDescent="0.25">
      <c r="C70"/>
    </row>
    <row r="71" spans="3:3" x14ac:dyDescent="0.25">
      <c r="C71"/>
    </row>
    <row r="72" spans="3:3" x14ac:dyDescent="0.25">
      <c r="C72"/>
    </row>
    <row r="73" spans="3:3" x14ac:dyDescent="0.25">
      <c r="C73"/>
    </row>
    <row r="74" spans="3:3" x14ac:dyDescent="0.25">
      <c r="C74"/>
    </row>
    <row r="75" spans="3:3" x14ac:dyDescent="0.25">
      <c r="C75"/>
    </row>
    <row r="76" spans="3:3" x14ac:dyDescent="0.25">
      <c r="C76"/>
    </row>
    <row r="77" spans="3:3" x14ac:dyDescent="0.25">
      <c r="C77"/>
    </row>
    <row r="78" spans="3:3" x14ac:dyDescent="0.25">
      <c r="C78"/>
    </row>
    <row r="79" spans="3:3" x14ac:dyDescent="0.25">
      <c r="C79"/>
    </row>
    <row r="80" spans="3:3" x14ac:dyDescent="0.25">
      <c r="C80"/>
    </row>
    <row r="81" spans="3:3" x14ac:dyDescent="0.25">
      <c r="C81"/>
    </row>
    <row r="82" spans="3:3" x14ac:dyDescent="0.25">
      <c r="C82"/>
    </row>
    <row r="83" spans="3:3" x14ac:dyDescent="0.25">
      <c r="C83"/>
    </row>
    <row r="84" spans="3:3" x14ac:dyDescent="0.25">
      <c r="C84"/>
    </row>
    <row r="85" spans="3:3" x14ac:dyDescent="0.25">
      <c r="C85"/>
    </row>
    <row r="86" spans="3:3" x14ac:dyDescent="0.25">
      <c r="C86"/>
    </row>
    <row r="87" spans="3:3" x14ac:dyDescent="0.25">
      <c r="C87"/>
    </row>
    <row r="88" spans="3:3" x14ac:dyDescent="0.25">
      <c r="C88"/>
    </row>
    <row r="89" spans="3:3" x14ac:dyDescent="0.25">
      <c r="C89"/>
    </row>
    <row r="90" spans="3:3" x14ac:dyDescent="0.25">
      <c r="C90"/>
    </row>
    <row r="91" spans="3:3" x14ac:dyDescent="0.25">
      <c r="C91"/>
    </row>
    <row r="92" spans="3:3" x14ac:dyDescent="0.25">
      <c r="C92"/>
    </row>
    <row r="93" spans="3:3" x14ac:dyDescent="0.25">
      <c r="C93"/>
    </row>
    <row r="94" spans="3:3" x14ac:dyDescent="0.25">
      <c r="C94"/>
    </row>
    <row r="95" spans="3:3" x14ac:dyDescent="0.25">
      <c r="C95"/>
    </row>
    <row r="96" spans="3:3" x14ac:dyDescent="0.25">
      <c r="C96"/>
    </row>
    <row r="97" spans="3:3" x14ac:dyDescent="0.25">
      <c r="C97"/>
    </row>
    <row r="98" spans="3:3" x14ac:dyDescent="0.25">
      <c r="C98"/>
    </row>
    <row r="99" spans="3:3" x14ac:dyDescent="0.25">
      <c r="C99"/>
    </row>
    <row r="100" spans="3:3" x14ac:dyDescent="0.25">
      <c r="C100"/>
    </row>
    <row r="101" spans="3:3" x14ac:dyDescent="0.25">
      <c r="C101"/>
    </row>
    <row r="102" spans="3:3" x14ac:dyDescent="0.25">
      <c r="C102"/>
    </row>
    <row r="103" spans="3:3" x14ac:dyDescent="0.25">
      <c r="C103"/>
    </row>
    <row r="104" spans="3:3" x14ac:dyDescent="0.25">
      <c r="C104"/>
    </row>
    <row r="105" spans="3:3" x14ac:dyDescent="0.25">
      <c r="C105"/>
    </row>
    <row r="106" spans="3:3" x14ac:dyDescent="0.25">
      <c r="C106"/>
    </row>
  </sheetData>
  <autoFilter ref="A12:Q47"/>
  <mergeCells count="4">
    <mergeCell ref="A1:Q1"/>
    <mergeCell ref="J11:O11"/>
    <mergeCell ref="P11:Q11"/>
    <mergeCell ref="G11:I11"/>
  </mergeCells>
  <pageMargins left="0.25" right="0.25" top="0.75" bottom="0.75" header="0.3" footer="0.3"/>
  <pageSetup paperSize="9" scale="33" fitToHeight="0" orientation="landscape" r:id="rId1"/>
  <rowBreaks count="1" manualBreakCount="1">
    <brk id="28" max="16383" man="1"/>
  </rowBreaks>
  <customProperties>
    <customPr name="_pios_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Оглавление</vt:lpstr>
      <vt:lpstr>Маты и плиты</vt:lpstr>
      <vt:lpstr>Цилиндры навивные</vt:lpstr>
      <vt:lpstr>Сопутствующая продукция</vt:lpstr>
      <vt:lpstr>Возможности пр-ва</vt:lpstr>
      <vt:lpstr>'Возможности пр-ва'!Заголовки_для_печати</vt:lpstr>
      <vt:lpstr>'Маты и плиты'!Заголовки_для_печати</vt:lpstr>
      <vt:lpstr>'Сопутствующая продукция'!Заголовки_для_печати</vt:lpstr>
      <vt:lpstr>'Цилиндры навивные'!Заголовки_для_печати</vt:lpstr>
      <vt:lpstr>'Маты и плиты'!Область_печати</vt:lpstr>
      <vt:lpstr>Оглавление!Область_печати</vt:lpstr>
      <vt:lpstr>'Сопутствующая продукция'!Область_печати</vt:lpstr>
      <vt:lpstr>'Цилиндры навивные'!Область_печати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RW-RUS</dc:creator>
  <cp:lastModifiedBy>Пользователь Windows</cp:lastModifiedBy>
  <cp:lastPrinted>2020-05-17T15:40:35Z</cp:lastPrinted>
  <dcterms:created xsi:type="dcterms:W3CDTF">2018-11-01T18:43:59Z</dcterms:created>
  <dcterms:modified xsi:type="dcterms:W3CDTF">2020-11-01T16:20:48Z</dcterms:modified>
</cp:coreProperties>
</file>