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<sst xmlns="http://schemas.openxmlformats.org/spreadsheetml/2006/main" count="182" uniqueCount="93">
  <si>
    <t>Строительная тепло- и звукоизоляция ISOVER: маты и плиты</t>
  </si>
  <si>
    <t>Код</t>
  </si>
  <si>
    <t>Описание</t>
  </si>
  <si>
    <t>Толщина</t>
  </si>
  <si>
    <t>Ширина</t>
  </si>
  <si>
    <t>Длина</t>
  </si>
  <si>
    <t>Количество в упаковке</t>
  </si>
  <si>
    <t>Цена, РУБ</t>
  </si>
  <si>
    <t>Категория поставки</t>
  </si>
  <si>
    <t>Транспортная упаковка</t>
  </si>
  <si>
    <t>Горючесть</t>
  </si>
  <si>
    <t>Теплопроводность</t>
  </si>
  <si>
    <t>мм</t>
  </si>
  <si>
    <t>м2</t>
  </si>
  <si>
    <t>м3</t>
  </si>
  <si>
    <t>транспорт м3</t>
  </si>
  <si>
    <t>шт.</t>
  </si>
  <si>
    <t>уп.</t>
  </si>
  <si>
    <t>Вт/м°C</t>
  </si>
  <si>
    <t>Классик (маты) - NEW! - Тепло- и звукоизоляция для каркасных стен, перегородок, скатных кровель, полов и перекрытий, металлических зданий</t>
  </si>
  <si>
    <t>Классик-Твин-50</t>
  </si>
  <si>
    <t>0,164...
0,198</t>
  </si>
  <si>
    <t>A</t>
  </si>
  <si>
    <t>MultiPack 25
(на палетах
по 25 упаковок) или отдельными упаковками</t>
  </si>
  <si>
    <t>НГ
(негорючая)</t>
  </si>
  <si>
    <t>λ10 = 0,041
λ25 = 0,044</t>
  </si>
  <si>
    <t>КТ 40 (маты) - Тепло- и звукоизоляция для каркасных стен, перегородок, скатных кровель, полов и перекрытий, металлических зданий</t>
  </si>
  <si>
    <t>КТ 40-Твин-50</t>
  </si>
  <si>
    <t>0.164...
0.198</t>
  </si>
  <si>
    <r>
      <t xml:space="preserve">
λ</t>
    </r>
    <r>
      <rPr>
        <vertAlign val="subscript"/>
        <sz val="10"/>
        <rFont val="Arial"/>
        <family val="2"/>
      </rPr>
      <t>А</t>
    </r>
    <r>
      <rPr>
        <sz val="10"/>
        <rFont val="Arial"/>
        <family val="2"/>
      </rPr>
      <t xml:space="preserve"> = 0,050
λ</t>
    </r>
    <r>
      <rPr>
        <vertAlign val="subscript"/>
        <sz val="10"/>
        <rFont val="Arial"/>
        <family val="2"/>
      </rPr>
      <t>Б</t>
    </r>
    <r>
      <rPr>
        <sz val="10"/>
        <rFont val="Arial"/>
        <family val="2"/>
      </rPr>
      <t xml:space="preserve"> = 0,055</t>
    </r>
  </si>
  <si>
    <t>610-КТ 40-Твин-50</t>
  </si>
  <si>
    <t>B</t>
  </si>
  <si>
    <t>0.205...
0.248</t>
  </si>
  <si>
    <t>MultiPack 20
(на палетах
по 20 упаковок) или отдельными упаковками</t>
  </si>
  <si>
    <t>КТ 40-AL (маты) - Тепло- и звукоизоляция с прикленной пароизоляцией из алюминиевой фольги для каркасных конструкций, металических зданий, саун, бань и др.</t>
  </si>
  <si>
    <t>КТ 40-АЛ-50</t>
  </si>
  <si>
    <t>Г1
(слабо-горючая)</t>
  </si>
  <si>
    <r>
      <t>λ</t>
    </r>
    <r>
      <rPr>
        <vertAlign val="subscript"/>
        <sz val="10"/>
        <rFont val="Arial"/>
        <family val="2"/>
      </rPr>
      <t>А</t>
    </r>
    <r>
      <rPr>
        <sz val="10"/>
        <rFont val="Arial"/>
        <family val="2"/>
      </rPr>
      <t xml:space="preserve"> = 0,050
λ</t>
    </r>
    <r>
      <rPr>
        <vertAlign val="subscript"/>
        <sz val="10"/>
        <rFont val="Arial"/>
        <family val="2"/>
      </rPr>
      <t>Б</t>
    </r>
    <r>
      <rPr>
        <sz val="10"/>
        <rFont val="Arial"/>
        <family val="2"/>
      </rPr>
      <t xml:space="preserve"> = 0,055</t>
    </r>
  </si>
  <si>
    <t>КТ 40-АЛ-100</t>
  </si>
  <si>
    <t>КТ 37 (маты) - Тепло- и звукоизоляция для каркасных стен, перегородок, скатных кровель, полов и перекрытий, металлических зданий</t>
  </si>
  <si>
    <t>1220-КТ 37-Твин-50</t>
  </si>
  <si>
    <t>0,164 ...
0,198</t>
  </si>
  <si>
    <t>MultiPack 25
(на палетах
по 25 упаковок)</t>
  </si>
  <si>
    <r>
      <t>λ</t>
    </r>
    <r>
      <rPr>
        <vertAlign val="subscript"/>
        <sz val="10"/>
        <rFont val="Arial"/>
        <family val="2"/>
      </rPr>
      <t>А</t>
    </r>
    <r>
      <rPr>
        <sz val="10"/>
        <rFont val="Arial"/>
        <family val="2"/>
      </rPr>
      <t xml:space="preserve"> = 0,045
λ</t>
    </r>
    <r>
      <rPr>
        <vertAlign val="subscript"/>
        <sz val="10"/>
        <rFont val="Arial"/>
        <family val="2"/>
      </rPr>
      <t>Б</t>
    </r>
    <r>
      <rPr>
        <sz val="10"/>
        <rFont val="Arial"/>
        <family val="2"/>
      </rPr>
      <t xml:space="preserve"> = 0,047</t>
    </r>
  </si>
  <si>
    <t>Классик плюс (плиты) - NEW! - Тепло- и звукоизоляция для утепления перегородок, мансард, скатных кровель, крыш изнутри; полов по лагам; для универсального утепления внутренних и наружных  стен.</t>
  </si>
  <si>
    <t>Классик плюс-50/Е</t>
  </si>
  <si>
    <t>отд. упаковки</t>
  </si>
  <si>
    <t>λ10 = 0,038
λ25 = 0,041</t>
  </si>
  <si>
    <t>Классик плюс-100/Е</t>
  </si>
  <si>
    <t>Классик плюс-50/МУЛ/Е</t>
  </si>
  <si>
    <t>MultiPack 24</t>
  </si>
  <si>
    <t>Классик плюс-100/МУЛ/Е</t>
  </si>
  <si>
    <t>ЗвукоЗащита - специальный продукт для звукоизоляции в перегородках и других конструкциях</t>
  </si>
  <si>
    <t>ЗвукоЗащита-50</t>
  </si>
  <si>
    <t>MultiPack 20
(на палетах
по 20 упаковок)</t>
  </si>
  <si>
    <r>
      <t>λ</t>
    </r>
    <r>
      <rPr>
        <vertAlign val="subscript"/>
        <sz val="10"/>
        <rFont val="Arial"/>
        <family val="2"/>
      </rPr>
      <t>А</t>
    </r>
    <r>
      <rPr>
        <sz val="10"/>
        <rFont val="Arial"/>
        <family val="2"/>
      </rPr>
      <t xml:space="preserve"> = 0,047
λ</t>
    </r>
    <r>
      <rPr>
        <vertAlign val="subscript"/>
        <sz val="10"/>
        <rFont val="Arial"/>
        <family val="2"/>
      </rPr>
      <t>Б</t>
    </r>
    <r>
      <rPr>
        <sz val="10"/>
        <rFont val="Arial"/>
        <family val="2"/>
      </rPr>
      <t xml:space="preserve"> = 0,050</t>
    </r>
  </si>
  <si>
    <t>ЗвукоЗащита-100</t>
  </si>
  <si>
    <t>КЛ 37 (плиты) - Тепло- и звукоизоляция для каркасных стен, перегородок, скатных кровель, полов и перекрытий, металлических зданий</t>
  </si>
  <si>
    <t>КЛ 37-50</t>
  </si>
  <si>
    <t>КЛ 37-100</t>
  </si>
  <si>
    <t>610-КЛ 37-50</t>
  </si>
  <si>
    <t>610-КЛ 37-100</t>
  </si>
  <si>
    <t>СкатнаяКровля - специальный продукт для тепло- и звукоизоляции скатных кровель</t>
  </si>
  <si>
    <t>СкатнаяКровля-50</t>
  </si>
  <si>
    <t>СкатнаяКровля-100</t>
  </si>
  <si>
    <t>Экстра (плиты) - NEW! - Тепло- и звукоизоляция для внутренних и наружных стен, перегородок, скатных кровель и крыш изнутри, полов и перекрытий, металлических зданий, сайдинга, для слоистой кладки.</t>
  </si>
  <si>
    <t>Экстра-50</t>
  </si>
  <si>
    <t>λ10 = 0,034
λ25 = 0,037</t>
  </si>
  <si>
    <t>Экстра -100</t>
  </si>
  <si>
    <t>КЛ 34 (плиты) - Тепло- и звукоизоляция для каркасных стен, перегородок, скатных кровель, полов и перекрытий, металлических зданий, нижний слой вент. фасада, для слоистой кладки</t>
  </si>
  <si>
    <t>610-КЛ 34-50</t>
  </si>
  <si>
    <r>
      <t>λ</t>
    </r>
    <r>
      <rPr>
        <vertAlign val="subscript"/>
        <sz val="10"/>
        <rFont val="Arial"/>
        <family val="2"/>
      </rPr>
      <t>А</t>
    </r>
    <r>
      <rPr>
        <sz val="10"/>
        <rFont val="Arial"/>
        <family val="2"/>
      </rPr>
      <t xml:space="preserve"> = 0,042
λ</t>
    </r>
    <r>
      <rPr>
        <vertAlign val="subscript"/>
        <sz val="10"/>
        <rFont val="Arial"/>
        <family val="2"/>
      </rPr>
      <t>Б</t>
    </r>
    <r>
      <rPr>
        <sz val="10"/>
        <rFont val="Arial"/>
        <family val="2"/>
      </rPr>
      <t xml:space="preserve"> = 0,045</t>
    </r>
  </si>
  <si>
    <t>610-КЛ 34-70</t>
  </si>
  <si>
    <t>610-КЛ 34-100</t>
  </si>
  <si>
    <t>610-КЛ 34-120</t>
  </si>
  <si>
    <t>Условия поставки: на складе в Москве, в Санкт-Петербурге, в Егорьевске (Московская обл.). Действуют специальные условия доставки.</t>
  </si>
  <si>
    <t>Возможно изготовление специальных размеров, толщины и со стеклохолстом. Стоимость, количество в партии и сроки поставки по дополнительному согласованию.</t>
  </si>
  <si>
    <t>Все цены включают НДС. Последняя версия прайс-листа и подробная информация по продукции доступны на www.isover.ru</t>
  </si>
  <si>
    <t>*Транспортный объем- справочное количество объема (м3) транспортного средства, приходящегося на 1 упаковку продукции при загрузке в стандартную фуру 82 м3 (высотой 2,45м) при условии полной загрузки одним видом продукции.</t>
  </si>
  <si>
    <t>ISOVER КАРКАС - строительная тепло- и звукоизоляция</t>
  </si>
  <si>
    <t>Маты</t>
  </si>
  <si>
    <t>Каркас-М40-ТВИН-50/Е</t>
  </si>
  <si>
    <t>Каркас-М37-150/Е</t>
  </si>
  <si>
    <t>Каркас-М34-ТВИН-50/Е</t>
  </si>
  <si>
    <t>C</t>
  </si>
  <si>
    <t>Плиты</t>
  </si>
  <si>
    <t>Каркас-П37-50/Е</t>
  </si>
  <si>
    <t>Каркас-П34-50/Е</t>
  </si>
  <si>
    <t>Каркас-П32-50/Е</t>
  </si>
  <si>
    <r>
      <t>λ</t>
    </r>
    <r>
      <rPr>
        <vertAlign val="subscript"/>
        <sz val="10"/>
        <rFont val="Arial"/>
        <family val="2"/>
      </rPr>
      <t>А</t>
    </r>
    <r>
      <rPr>
        <sz val="10"/>
        <rFont val="Arial"/>
        <family val="2"/>
      </rPr>
      <t xml:space="preserve"> = 0,038
λ</t>
    </r>
    <r>
      <rPr>
        <vertAlign val="subscript"/>
        <sz val="10"/>
        <rFont val="Arial"/>
        <family val="2"/>
      </rPr>
      <t>Б</t>
    </r>
    <r>
      <rPr>
        <sz val="10"/>
        <rFont val="Arial"/>
        <family val="2"/>
      </rPr>
      <t xml:space="preserve"> = 0,042</t>
    </r>
  </si>
  <si>
    <t>Возможно изготовление специальных размеров, толщины. Стоимость, количество в партии и сроки поставки по дополнительному согласованию.</t>
  </si>
  <si>
    <t xml:space="preserve">  ВНИМАНИЕ!!! В прайс-листах указаны цены заводов-производителей без учета скидок.</t>
  </si>
  <si>
    <t>Для получения ОПТИМАЛЬНОЙ ЦЕНЫ и квалифицированной консультации ПОЗВОНИТЕ нашим менеджерам.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</si>
</sst>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left" vertical="center"/>
    </xf>
    <xf numFmtId="4" fontId="2" fillId="7" borderId="13" xfId="0" applyNumberFormat="1" applyFont="1" applyFill="1" applyBorder="1" applyAlignment="1">
      <alignment vertical="center" wrapText="1"/>
    </xf>
    <xf numFmtId="4" fontId="2" fillId="7" borderId="14" xfId="0" applyNumberFormat="1" applyFont="1" applyFill="1" applyBorder="1" applyAlignment="1">
      <alignment horizontal="right" vertical="center" wrapText="1"/>
    </xf>
    <xf numFmtId="4" fontId="2" fillId="7" borderId="13" xfId="0" applyNumberFormat="1" applyFont="1" applyFill="1" applyBorder="1" applyAlignment="1">
      <alignment horizontal="right" vertical="center" wrapText="1"/>
    </xf>
    <xf numFmtId="4" fontId="2" fillId="7" borderId="11" xfId="0" applyNumberFormat="1" applyFont="1" applyFill="1" applyBorder="1" applyAlignment="1">
      <alignment vertical="center" wrapText="1"/>
    </xf>
    <xf numFmtId="4" fontId="2" fillId="7" borderId="11" xfId="0" applyNumberFormat="1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1" fillId="7" borderId="15" xfId="0" applyNumberFormat="1" applyFont="1" applyFill="1" applyBorder="1" applyAlignment="1">
      <alignment vertical="center" wrapText="1"/>
    </xf>
    <xf numFmtId="2" fontId="1" fillId="7" borderId="11" xfId="0" applyNumberFormat="1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horizontal="center" vertical="center" wrapText="1"/>
    </xf>
    <xf numFmtId="4" fontId="1" fillId="7" borderId="13" xfId="0" applyNumberFormat="1" applyFont="1" applyFill="1" applyBorder="1" applyAlignment="1">
      <alignment horizontal="right" vertical="center" wrapText="1"/>
    </xf>
    <xf numFmtId="4" fontId="1" fillId="7" borderId="14" xfId="0" applyNumberFormat="1" applyFont="1" applyFill="1" applyBorder="1" applyAlignment="1">
      <alignment vertical="center" wrapText="1"/>
    </xf>
    <xf numFmtId="2" fontId="2" fillId="7" borderId="13" xfId="0" applyNumberFormat="1" applyFont="1" applyFill="1" applyBorder="1" applyAlignment="1">
      <alignment horizontal="center" vertical="top" wrapText="1"/>
    </xf>
    <xf numFmtId="2" fontId="1" fillId="7" borderId="0" xfId="0" applyNumberFormat="1" applyFont="1" applyFill="1" applyBorder="1" applyAlignment="1">
      <alignment vertical="center" wrapText="1"/>
    </xf>
    <xf numFmtId="2" fontId="2" fillId="7" borderId="13" xfId="0" applyNumberFormat="1" applyFont="1" applyFill="1" applyBorder="1" applyAlignment="1">
      <alignment horizontal="right" vertical="top" wrapText="1"/>
    </xf>
    <xf numFmtId="2" fontId="2" fillId="7" borderId="11" xfId="0" applyNumberFormat="1" applyFont="1" applyFill="1" applyBorder="1" applyAlignment="1">
      <alignment horizontal="center" vertical="top" wrapText="1"/>
    </xf>
    <xf numFmtId="2" fontId="1" fillId="7" borderId="16" xfId="0" applyNumberFormat="1" applyFont="1" applyFill="1" applyBorder="1" applyAlignment="1">
      <alignment vertical="center" wrapText="1"/>
    </xf>
    <xf numFmtId="2" fontId="2" fillId="7" borderId="11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" fontId="1" fillId="7" borderId="14" xfId="0" applyNumberFormat="1" applyFont="1" applyFill="1" applyBorder="1" applyAlignment="1">
      <alignment horizontal="right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25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center" vertical="center" wrapText="1"/>
    </xf>
    <xf numFmtId="1" fontId="2" fillId="25" borderId="11" xfId="0" applyNumberFormat="1" applyFont="1" applyFill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left" vertical="center" indent="4"/>
    </xf>
    <xf numFmtId="0" fontId="1" fillId="20" borderId="12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2" fontId="2" fillId="25" borderId="13" xfId="0" applyNumberFormat="1" applyFont="1" applyFill="1" applyBorder="1" applyAlignment="1">
      <alignment horizontal="center" vertical="center" wrapText="1"/>
    </xf>
    <xf numFmtId="164" fontId="2" fillId="25" borderId="13" xfId="0" applyNumberFormat="1" applyFont="1" applyFill="1" applyBorder="1" applyAlignment="1">
      <alignment horizontal="center" vertical="center" wrapText="1"/>
    </xf>
    <xf numFmtId="4" fontId="2" fillId="25" borderId="0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vertical="center" wrapText="1"/>
    </xf>
    <xf numFmtId="2" fontId="2" fillId="25" borderId="11" xfId="0" applyNumberFormat="1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" fontId="1" fillId="20" borderId="12" xfId="0" applyNumberFormat="1" applyFont="1" applyFill="1" applyBorder="1" applyAlignment="1">
      <alignment horizontal="left" vertical="center"/>
    </xf>
    <xf numFmtId="0" fontId="2" fillId="25" borderId="19" xfId="0" applyFont="1" applyFill="1" applyBorder="1" applyAlignment="1">
      <alignment horizontal="left" vertical="center"/>
    </xf>
    <xf numFmtId="0" fontId="2" fillId="25" borderId="20" xfId="0" applyFont="1" applyFill="1" applyBorder="1" applyAlignment="1">
      <alignment horizontal="left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7" fillId="25" borderId="0" xfId="0" applyFont="1" applyFill="1" applyBorder="1" applyAlignment="1">
      <alignment horizontal="left" vertical="center"/>
    </xf>
    <xf numFmtId="0" fontId="9" fillId="25" borderId="0" xfId="0" applyFont="1" applyFill="1" applyAlignment="1">
      <alignment vertical="center" wrapText="1"/>
    </xf>
    <xf numFmtId="2" fontId="9" fillId="25" borderId="0" xfId="0" applyNumberFormat="1" applyFont="1" applyFill="1" applyBorder="1" applyAlignment="1">
      <alignment vertical="center" wrapText="1"/>
    </xf>
    <xf numFmtId="164" fontId="9" fillId="25" borderId="0" xfId="0" applyNumberFormat="1" applyFont="1" applyFill="1" applyBorder="1" applyAlignment="1">
      <alignment vertical="center" wrapText="1"/>
    </xf>
    <xf numFmtId="0" fontId="9" fillId="25" borderId="0" xfId="0" applyFont="1" applyFill="1" applyBorder="1" applyAlignment="1">
      <alignment vertical="center" wrapText="1"/>
    </xf>
    <xf numFmtId="0" fontId="9" fillId="25" borderId="0" xfId="0" applyFont="1" applyFill="1" applyAlignment="1" applyProtection="1">
      <alignment vertical="center" wrapText="1"/>
      <protection locked="0"/>
    </xf>
    <xf numFmtId="2" fontId="9" fillId="25" borderId="0" xfId="0" applyNumberFormat="1" applyFont="1" applyFill="1" applyAlignment="1">
      <alignment vertical="center" wrapText="1"/>
    </xf>
    <xf numFmtId="2" fontId="9" fillId="25" borderId="0" xfId="0" applyNumberFormat="1" applyFont="1" applyFill="1" applyAlignment="1">
      <alignment horizontal="center" vertical="center" wrapText="1"/>
    </xf>
    <xf numFmtId="2" fontId="2" fillId="7" borderId="11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2" fontId="4" fillId="20" borderId="17" xfId="0" applyNumberFormat="1" applyFont="1" applyFill="1" applyBorder="1" applyAlignment="1">
      <alignment horizontal="left" vertical="center"/>
    </xf>
    <xf numFmtId="2" fontId="1" fillId="20" borderId="12" xfId="0" applyNumberFormat="1" applyFont="1" applyFill="1" applyBorder="1" applyAlignment="1">
      <alignment horizontal="left" vertical="center"/>
    </xf>
    <xf numFmtId="2" fontId="1" fillId="20" borderId="18" xfId="0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7" borderId="13" xfId="0" applyNumberFormat="1" applyFont="1" applyFill="1" applyBorder="1" applyAlignment="1">
      <alignment vertical="center" wrapText="1"/>
    </xf>
    <xf numFmtId="2" fontId="2" fillId="7" borderId="14" xfId="0" applyNumberFormat="1" applyFont="1" applyFill="1" applyBorder="1" applyAlignment="1">
      <alignment horizontal="right" vertical="center" wrapText="1"/>
    </xf>
    <xf numFmtId="2" fontId="2" fillId="7" borderId="13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7" borderId="15" xfId="0" applyNumberFormat="1" applyFont="1" applyFill="1" applyBorder="1" applyAlignment="1">
      <alignment vertical="center" wrapText="1"/>
    </xf>
    <xf numFmtId="2" fontId="2" fillId="7" borderId="22" xfId="0" applyNumberFormat="1" applyFont="1" applyFill="1" applyBorder="1" applyAlignment="1">
      <alignment horizontal="right" vertical="center" wrapText="1"/>
    </xf>
    <xf numFmtId="2" fontId="1" fillId="0" borderId="20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7" borderId="11" xfId="0" applyNumberFormat="1" applyFont="1" applyFill="1" applyBorder="1" applyAlignment="1">
      <alignment vertical="center" wrapText="1"/>
    </xf>
    <xf numFmtId="2" fontId="2" fillId="7" borderId="23" xfId="0" applyNumberFormat="1" applyFont="1" applyFill="1" applyBorder="1" applyAlignment="1">
      <alignment horizontal="right" vertical="center" wrapText="1"/>
    </xf>
    <xf numFmtId="2" fontId="1" fillId="0" borderId="16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20" borderId="20" xfId="0" applyNumberFormat="1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2" fillId="7" borderId="2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20" borderId="16" xfId="0" applyNumberFormat="1" applyFont="1" applyFill="1" applyBorder="1" applyAlignment="1">
      <alignment horizontal="left" vertical="center"/>
    </xf>
    <xf numFmtId="2" fontId="2" fillId="25" borderId="13" xfId="0" applyNumberFormat="1" applyFont="1" applyFill="1" applyBorder="1" applyAlignment="1">
      <alignment vertical="center" wrapText="1"/>
    </xf>
    <xf numFmtId="2" fontId="1" fillId="7" borderId="13" xfId="0" applyNumberFormat="1" applyFont="1" applyFill="1" applyBorder="1" applyAlignment="1">
      <alignment horizontal="right" vertical="center" wrapText="1"/>
    </xf>
    <xf numFmtId="2" fontId="1" fillId="7" borderId="14" xfId="0" applyNumberFormat="1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horizontal="right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2" fontId="2" fillId="0" borderId="11" xfId="0" applyNumberFormat="1" applyFont="1" applyFill="1" applyBorder="1" applyAlignment="1">
      <alignment vertical="top" wrapText="1"/>
    </xf>
    <xf numFmtId="2" fontId="1" fillId="20" borderId="23" xfId="0" applyNumberFormat="1" applyFont="1" applyFill="1" applyBorder="1" applyAlignment="1">
      <alignment horizontal="left" vertical="center"/>
    </xf>
    <xf numFmtId="2" fontId="2" fillId="25" borderId="21" xfId="0" applyNumberFormat="1" applyFont="1" applyFill="1" applyBorder="1" applyAlignment="1">
      <alignment vertical="center" wrapText="1"/>
    </xf>
    <xf numFmtId="2" fontId="2" fillId="25" borderId="15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2" fillId="25" borderId="14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25" borderId="0" xfId="0" applyNumberFormat="1" applyFont="1" applyFill="1" applyBorder="1" applyAlignment="1">
      <alignment vertical="center" wrapText="1"/>
    </xf>
    <xf numFmtId="2" fontId="2" fillId="25" borderId="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vertical="center" wrapText="1"/>
    </xf>
    <xf numFmtId="2" fontId="2" fillId="7" borderId="15" xfId="0" applyNumberFormat="1" applyFont="1" applyFill="1" applyBorder="1" applyAlignment="1">
      <alignment horizontal="right" vertical="center" wrapText="1"/>
    </xf>
    <xf numFmtId="2" fontId="1" fillId="7" borderId="15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1" fillId="7" borderId="11" xfId="0" applyNumberFormat="1" applyFont="1" applyFill="1" applyBorder="1" applyAlignment="1">
      <alignment horizontal="right" vertical="center" wrapText="1"/>
    </xf>
    <xf numFmtId="2" fontId="1" fillId="20" borderId="18" xfId="0" applyNumberFormat="1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7" borderId="14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2" fillId="24" borderId="17" xfId="0" applyNumberFormat="1" applyFont="1" applyFill="1" applyBorder="1" applyAlignment="1">
      <alignment horizontal="left" vertical="center"/>
    </xf>
    <xf numFmtId="2" fontId="2" fillId="24" borderId="12" xfId="0" applyNumberFormat="1" applyFont="1" applyFill="1" applyBorder="1" applyAlignment="1">
      <alignment horizontal="left" vertical="center"/>
    </xf>
    <xf numFmtId="2" fontId="2" fillId="24" borderId="18" xfId="0" applyNumberFormat="1" applyFont="1" applyFill="1" applyBorder="1" applyAlignment="1">
      <alignment horizontal="left" vertical="center"/>
    </xf>
    <xf numFmtId="2" fontId="2" fillId="0" borderId="19" xfId="0" applyNumberFormat="1" applyFont="1" applyFill="1" applyBorder="1" applyAlignment="1">
      <alignment horizontal="left" vertical="center"/>
    </xf>
    <xf numFmtId="2" fontId="2" fillId="0" borderId="20" xfId="0" applyNumberFormat="1" applyFont="1" applyFill="1" applyBorder="1" applyAlignment="1">
      <alignment horizontal="left" vertical="center"/>
    </xf>
    <xf numFmtId="2" fontId="2" fillId="0" borderId="21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Fill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7" fillId="8" borderId="0" xfId="0" applyNumberFormat="1" applyFont="1" applyFill="1" applyBorder="1" applyAlignment="1">
      <alignment horizontal="left" vertical="center"/>
    </xf>
    <xf numFmtId="2" fontId="1" fillId="8" borderId="0" xfId="0" applyNumberFormat="1" applyFont="1" applyFill="1" applyAlignment="1">
      <alignment horizontal="left" vertical="center"/>
    </xf>
    <xf numFmtId="2" fontId="7" fillId="25" borderId="0" xfId="0" applyNumberFormat="1" applyFont="1" applyFill="1" applyBorder="1" applyAlignment="1">
      <alignment horizontal="left" vertical="center"/>
    </xf>
    <xf numFmtId="2" fontId="1" fillId="25" borderId="0" xfId="0" applyNumberFormat="1" applyFont="1" applyFill="1" applyAlignment="1">
      <alignment horizontal="left" vertical="center"/>
    </xf>
    <xf numFmtId="0" fontId="0" fillId="25" borderId="0" xfId="0" applyFill="1" applyAlignment="1">
      <alignment/>
    </xf>
    <xf numFmtId="2" fontId="8" fillId="8" borderId="0" xfId="0" applyNumberFormat="1" applyFont="1" applyFill="1" applyBorder="1" applyAlignment="1">
      <alignment horizontal="left" vertical="center"/>
    </xf>
    <xf numFmtId="2" fontId="1" fillId="24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4" fontId="2" fillId="15" borderId="17" xfId="0" applyNumberFormat="1" applyFont="1" applyFill="1" applyBorder="1" applyAlignment="1">
      <alignment horizontal="center" vertical="center" wrapText="1"/>
    </xf>
    <xf numFmtId="4" fontId="3" fillId="15" borderId="12" xfId="0" applyNumberFormat="1" applyFont="1" applyFill="1" applyBorder="1" applyAlignment="1">
      <alignment horizontal="center" vertical="center" wrapText="1"/>
    </xf>
    <xf numFmtId="4" fontId="3" fillId="15" borderId="18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11" borderId="19" xfId="0" applyNumberFormat="1" applyFont="1" applyFill="1" applyBorder="1" applyAlignment="1">
      <alignment horizontal="left" vertical="center" wrapText="1"/>
    </xf>
    <xf numFmtId="2" fontId="1" fillId="21" borderId="17" xfId="0" applyNumberFormat="1" applyFont="1" applyFill="1" applyBorder="1" applyAlignment="1">
      <alignment horizontal="left" vertical="center"/>
    </xf>
    <xf numFmtId="2" fontId="1" fillId="21" borderId="12" xfId="0" applyNumberFormat="1" applyFont="1" applyFill="1" applyBorder="1" applyAlignment="1">
      <alignment horizontal="left" vertical="center"/>
    </xf>
    <xf numFmtId="2" fontId="1" fillId="21" borderId="12" xfId="0" applyNumberFormat="1" applyFont="1" applyFill="1" applyBorder="1" applyAlignment="1">
      <alignment horizontal="left" vertical="center"/>
    </xf>
    <xf numFmtId="2" fontId="1" fillId="21" borderId="12" xfId="0" applyNumberFormat="1" applyFont="1" applyFill="1" applyBorder="1" applyAlignment="1" applyProtection="1">
      <alignment horizontal="left" vertical="center"/>
      <protection locked="0"/>
    </xf>
    <xf numFmtId="2" fontId="1" fillId="21" borderId="18" xfId="0" applyNumberFormat="1" applyFont="1" applyFill="1" applyBorder="1" applyAlignment="1">
      <alignment horizontal="left" vertical="center"/>
    </xf>
    <xf numFmtId="4" fontId="2" fillId="15" borderId="11" xfId="0" applyNumberFormat="1" applyFont="1" applyFill="1" applyBorder="1" applyAlignment="1">
      <alignment horizontal="center" vertical="center" wrapText="1"/>
    </xf>
    <xf numFmtId="3" fontId="1" fillId="15" borderId="10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2" fontId="1" fillId="11" borderId="20" xfId="0" applyNumberFormat="1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24" borderId="22" xfId="0" applyNumberFormat="1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15" borderId="17" xfId="0" applyNumberFormat="1" applyFont="1" applyFill="1" applyBorder="1" applyAlignment="1">
      <alignment horizontal="center" vertical="center" wrapText="1"/>
    </xf>
    <xf numFmtId="2" fontId="3" fillId="15" borderId="12" xfId="0" applyNumberFormat="1" applyFont="1" applyFill="1" applyBorder="1" applyAlignment="1">
      <alignment horizontal="center" vertical="center" wrapText="1"/>
    </xf>
    <xf numFmtId="2" fontId="3" fillId="15" borderId="18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2" max="2" width="17.00390625" style="0" customWidth="1"/>
    <col min="3" max="3" width="16.421875" style="0" customWidth="1"/>
    <col min="4" max="4" width="12.7109375" style="0" customWidth="1"/>
    <col min="5" max="5" width="13.28125" style="0" customWidth="1"/>
    <col min="11" max="11" width="3.57421875" style="0" customWidth="1"/>
    <col min="15" max="15" width="2.7109375" style="0" customWidth="1"/>
    <col min="16" max="16" width="6.57421875" style="0" customWidth="1"/>
    <col min="17" max="17" width="17.00390625" style="0" customWidth="1"/>
    <col min="18" max="18" width="3.28125" style="0" customWidth="1"/>
    <col min="19" max="19" width="11.140625" style="0" customWidth="1"/>
  </cols>
  <sheetData>
    <row r="1" spans="2:10" ht="18.75">
      <c r="B1" s="217" t="s">
        <v>91</v>
      </c>
      <c r="C1" s="217"/>
      <c r="D1" s="217"/>
      <c r="E1" s="217"/>
      <c r="F1" s="217"/>
      <c r="G1" s="218"/>
      <c r="H1" s="218"/>
      <c r="I1" s="218"/>
      <c r="J1" s="218"/>
    </row>
    <row r="2" spans="2:10" ht="18.75">
      <c r="B2" s="217" t="s">
        <v>92</v>
      </c>
      <c r="C2" s="217"/>
      <c r="D2" s="217"/>
      <c r="E2" s="217"/>
      <c r="F2" s="217"/>
      <c r="G2" s="218"/>
      <c r="H2" s="218"/>
      <c r="I2" s="218"/>
      <c r="J2" s="218"/>
    </row>
    <row r="3" spans="2:20" ht="18.75">
      <c r="B3" s="158" t="s">
        <v>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4"/>
      <c r="Q3" s="154"/>
      <c r="R3" s="154"/>
      <c r="S3" s="154"/>
      <c r="T3" s="154"/>
    </row>
    <row r="4" spans="2:20" s="157" customFormat="1" ht="15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  <c r="P4" s="156"/>
      <c r="Q4" s="156"/>
      <c r="R4" s="156"/>
      <c r="S4" s="156"/>
      <c r="T4" s="156"/>
    </row>
    <row r="5" spans="2:20" s="157" customFormat="1" ht="6.7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  <c r="P5" s="156"/>
      <c r="Q5" s="156"/>
      <c r="R5" s="156"/>
      <c r="S5" s="156"/>
      <c r="T5" s="156"/>
    </row>
    <row r="6" spans="2:20" s="157" customFormat="1" ht="15" hidden="1"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  <c r="P6" s="156"/>
      <c r="Q6" s="156"/>
      <c r="R6" s="156"/>
      <c r="S6" s="156"/>
      <c r="T6" s="156"/>
    </row>
    <row r="7" spans="2:20" ht="25.5">
      <c r="B7" s="209" t="s">
        <v>1</v>
      </c>
      <c r="C7" s="209" t="s">
        <v>2</v>
      </c>
      <c r="D7" s="74" t="s">
        <v>3</v>
      </c>
      <c r="E7" s="74" t="s">
        <v>4</v>
      </c>
      <c r="F7" s="74" t="s">
        <v>5</v>
      </c>
      <c r="G7" s="211" t="s">
        <v>6</v>
      </c>
      <c r="H7" s="212"/>
      <c r="I7" s="212"/>
      <c r="J7" s="213"/>
      <c r="K7" s="9"/>
      <c r="L7" s="214" t="s">
        <v>7</v>
      </c>
      <c r="M7" s="215"/>
      <c r="N7" s="216"/>
      <c r="O7" s="75"/>
      <c r="P7" s="189" t="s">
        <v>8</v>
      </c>
      <c r="Q7" s="189" t="s">
        <v>9</v>
      </c>
      <c r="R7" s="75"/>
      <c r="S7" s="189" t="s">
        <v>10</v>
      </c>
      <c r="T7" s="76" t="s">
        <v>11</v>
      </c>
    </row>
    <row r="8" spans="2:20" ht="1.5" customHeight="1">
      <c r="B8" s="210"/>
      <c r="C8" s="210"/>
      <c r="D8" s="77" t="s">
        <v>12</v>
      </c>
      <c r="E8" s="77" t="s">
        <v>12</v>
      </c>
      <c r="F8" s="77" t="s">
        <v>12</v>
      </c>
      <c r="G8" s="74" t="s">
        <v>13</v>
      </c>
      <c r="H8" s="74" t="s">
        <v>14</v>
      </c>
      <c r="I8" s="74" t="s">
        <v>15</v>
      </c>
      <c r="J8" s="74" t="s">
        <v>16</v>
      </c>
      <c r="K8" s="78"/>
      <c r="L8" s="79" t="s">
        <v>17</v>
      </c>
      <c r="M8" s="79" t="s">
        <v>13</v>
      </c>
      <c r="N8" s="80" t="s">
        <v>14</v>
      </c>
      <c r="O8" s="75"/>
      <c r="P8" s="191"/>
      <c r="Q8" s="191"/>
      <c r="R8" s="75"/>
      <c r="S8" s="191"/>
      <c r="T8" s="81" t="s">
        <v>18</v>
      </c>
    </row>
    <row r="9" spans="2:20" ht="15">
      <c r="B9" s="82" t="s">
        <v>19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4"/>
    </row>
    <row r="10" spans="2:20" ht="55.5" customHeight="1">
      <c r="B10" s="9">
        <v>17099</v>
      </c>
      <c r="C10" s="85" t="s">
        <v>20</v>
      </c>
      <c r="D10" s="9">
        <v>50</v>
      </c>
      <c r="E10" s="9">
        <v>1220</v>
      </c>
      <c r="F10" s="9">
        <v>8200</v>
      </c>
      <c r="G10" s="9">
        <f>ROUND(E10*F10*J10/1000/1000,0)</f>
        <v>20</v>
      </c>
      <c r="H10" s="9">
        <v>1</v>
      </c>
      <c r="I10" s="9" t="s">
        <v>21</v>
      </c>
      <c r="J10" s="9">
        <v>2</v>
      </c>
      <c r="K10" s="9"/>
      <c r="L10" s="86">
        <f>ROUND(N10*H10,2)</f>
        <v>1342.45</v>
      </c>
      <c r="M10" s="87">
        <f>ROUND(L10/G10,2)</f>
        <v>67.12</v>
      </c>
      <c r="N10" s="88">
        <v>1342.45</v>
      </c>
      <c r="O10" s="89"/>
      <c r="P10" s="90" t="s">
        <v>22</v>
      </c>
      <c r="Q10" s="91" t="s">
        <v>23</v>
      </c>
      <c r="R10" s="89"/>
      <c r="S10" s="90" t="s">
        <v>24</v>
      </c>
      <c r="T10" s="92" t="s">
        <v>25</v>
      </c>
    </row>
    <row r="11" spans="2:20" ht="15">
      <c r="B11" s="82" t="s">
        <v>26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/>
    </row>
    <row r="12" spans="2:20" ht="25.5">
      <c r="B12" s="93">
        <v>17050</v>
      </c>
      <c r="C12" s="94" t="s">
        <v>27</v>
      </c>
      <c r="D12" s="93">
        <v>50</v>
      </c>
      <c r="E12" s="93">
        <v>1220</v>
      </c>
      <c r="F12" s="93">
        <v>7000</v>
      </c>
      <c r="G12" s="93">
        <f>ROUND(E12*F12*J12/1000/1000,2)</f>
        <v>17.08</v>
      </c>
      <c r="H12" s="93">
        <f>ROUND(D12*E12*F12*J12/1000/1000/1000,3)</f>
        <v>0.854</v>
      </c>
      <c r="I12" s="93" t="s">
        <v>28</v>
      </c>
      <c r="J12" s="93">
        <v>2</v>
      </c>
      <c r="K12" s="93"/>
      <c r="L12" s="95">
        <f>ROUND(N12*H12,2)</f>
        <v>1382.8</v>
      </c>
      <c r="M12" s="96">
        <f>ROUND(L12/G12,2)</f>
        <v>80.96</v>
      </c>
      <c r="N12" s="95">
        <v>1619.2</v>
      </c>
      <c r="O12" s="97"/>
      <c r="P12" s="90" t="s">
        <v>22</v>
      </c>
      <c r="Q12" s="205" t="s">
        <v>23</v>
      </c>
      <c r="R12" s="89"/>
      <c r="S12" s="196" t="s">
        <v>24</v>
      </c>
      <c r="T12" s="206" t="s">
        <v>29</v>
      </c>
    </row>
    <row r="13" spans="2:20" ht="41.25" customHeight="1">
      <c r="B13" s="9">
        <v>17051</v>
      </c>
      <c r="C13" s="85" t="s">
        <v>30</v>
      </c>
      <c r="D13" s="9">
        <v>50</v>
      </c>
      <c r="E13" s="9">
        <v>610</v>
      </c>
      <c r="F13" s="9">
        <v>7000</v>
      </c>
      <c r="G13" s="9">
        <f>ROUND(E13*F13*J13/1000/1000,2)</f>
        <v>17.08</v>
      </c>
      <c r="H13" s="9">
        <f>ROUND(D13*E13*F13*J13/1000/1000/1000,3)</f>
        <v>0.854</v>
      </c>
      <c r="I13" s="9" t="s">
        <v>28</v>
      </c>
      <c r="J13" s="9">
        <v>4</v>
      </c>
      <c r="K13" s="9"/>
      <c r="L13" s="86">
        <f>ROUND(N13*H13,2)</f>
        <v>1382.8</v>
      </c>
      <c r="M13" s="87">
        <f>ROUND(L13/G13,2)</f>
        <v>80.96</v>
      </c>
      <c r="N13" s="86">
        <v>1619.2</v>
      </c>
      <c r="O13" s="89"/>
      <c r="P13" s="98" t="s">
        <v>31</v>
      </c>
      <c r="Q13" s="205"/>
      <c r="R13" s="89"/>
      <c r="S13" s="196"/>
      <c r="T13" s="207"/>
    </row>
    <row r="14" spans="2:20" ht="65.25" customHeight="1">
      <c r="B14" s="78">
        <v>17011</v>
      </c>
      <c r="C14" s="99" t="s">
        <v>27</v>
      </c>
      <c r="D14" s="78">
        <v>50</v>
      </c>
      <c r="E14" s="78">
        <v>1220</v>
      </c>
      <c r="F14" s="78">
        <v>9000</v>
      </c>
      <c r="G14" s="78">
        <f>ROUND(E14*F14*J14/1000/1000,2)</f>
        <v>21.96</v>
      </c>
      <c r="H14" s="78">
        <f>ROUND(D14*E14*F14*J14/1000/1000/1000,3)</f>
        <v>1.098</v>
      </c>
      <c r="I14" s="78" t="s">
        <v>32</v>
      </c>
      <c r="J14" s="78">
        <v>2</v>
      </c>
      <c r="K14" s="78"/>
      <c r="L14" s="100">
        <f>ROUND(N14*$H14,2)</f>
        <v>1777.88</v>
      </c>
      <c r="M14" s="101">
        <f>ROUND(L14/G14,2)</f>
        <v>80.96</v>
      </c>
      <c r="N14" s="73">
        <v>1619.2</v>
      </c>
      <c r="O14" s="102"/>
      <c r="P14" s="103" t="s">
        <v>22</v>
      </c>
      <c r="Q14" s="104" t="s">
        <v>33</v>
      </c>
      <c r="R14" s="89"/>
      <c r="S14" s="196"/>
      <c r="T14" s="208"/>
    </row>
    <row r="15" spans="2:20" ht="15">
      <c r="B15" s="82" t="s">
        <v>34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105"/>
      <c r="O15" s="83"/>
      <c r="P15" s="83"/>
      <c r="Q15" s="83"/>
      <c r="R15" s="83"/>
      <c r="S15" s="83"/>
      <c r="T15" s="84"/>
    </row>
    <row r="16" spans="2:20" ht="15">
      <c r="B16" s="9">
        <v>17036</v>
      </c>
      <c r="C16" s="85" t="s">
        <v>35</v>
      </c>
      <c r="D16" s="9">
        <v>50</v>
      </c>
      <c r="E16" s="9">
        <v>1200</v>
      </c>
      <c r="F16" s="9">
        <v>14000</v>
      </c>
      <c r="G16" s="9">
        <f>ROUND(E16*F16*J16/1000/1000,2)</f>
        <v>16.8</v>
      </c>
      <c r="H16" s="9">
        <f>ROUND(D16*E16*F16*J16/1000/1000/1000,3)</f>
        <v>0.84</v>
      </c>
      <c r="I16" s="9">
        <v>0.183</v>
      </c>
      <c r="J16" s="9">
        <v>1</v>
      </c>
      <c r="K16" s="106"/>
      <c r="L16" s="88">
        <f>ROUND(N16*H16,2)</f>
        <v>2004.58</v>
      </c>
      <c r="M16" s="107">
        <f>ROUND(L16/G16,2)</f>
        <v>119.32</v>
      </c>
      <c r="N16" s="10">
        <v>2386.41</v>
      </c>
      <c r="O16" s="108"/>
      <c r="P16" s="91" t="s">
        <v>22</v>
      </c>
      <c r="Q16" s="169" t="s">
        <v>33</v>
      </c>
      <c r="R16" s="108"/>
      <c r="S16" s="186" t="s">
        <v>36</v>
      </c>
      <c r="T16" s="192" t="s">
        <v>37</v>
      </c>
    </row>
    <row r="17" spans="2:20" ht="48.75" customHeight="1">
      <c r="B17" s="9">
        <v>17037</v>
      </c>
      <c r="C17" s="85" t="s">
        <v>38</v>
      </c>
      <c r="D17" s="9">
        <v>100</v>
      </c>
      <c r="E17" s="9">
        <v>1200</v>
      </c>
      <c r="F17" s="9">
        <v>7000</v>
      </c>
      <c r="G17" s="9">
        <f>ROUND(E17*F17*J17/1000/1000,2)</f>
        <v>8.4</v>
      </c>
      <c r="H17" s="9">
        <f>ROUND(D17*E17*F17*J17/1000/1000/1000,3)</f>
        <v>0.84</v>
      </c>
      <c r="I17" s="9">
        <v>0.183</v>
      </c>
      <c r="J17" s="9">
        <v>1</v>
      </c>
      <c r="K17" s="106"/>
      <c r="L17" s="88">
        <f>ROUND(N17*H17,2)</f>
        <v>1611.04</v>
      </c>
      <c r="M17" s="107">
        <f>ROUND(L17/G17,2)</f>
        <v>191.79</v>
      </c>
      <c r="N17" s="11">
        <v>1917.9</v>
      </c>
      <c r="O17" s="109"/>
      <c r="P17" s="110" t="s">
        <v>22</v>
      </c>
      <c r="Q17" s="170"/>
      <c r="R17" s="109"/>
      <c r="S17" s="188"/>
      <c r="T17" s="159"/>
    </row>
    <row r="18" spans="2:20" ht="15">
      <c r="B18" s="82" t="s">
        <v>39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111"/>
      <c r="O18" s="83"/>
      <c r="P18" s="83"/>
      <c r="Q18" s="83"/>
      <c r="R18" s="83"/>
      <c r="S18" s="83"/>
      <c r="T18" s="84"/>
    </row>
    <row r="19" spans="2:20" ht="49.5" customHeight="1">
      <c r="B19" s="9">
        <v>17035</v>
      </c>
      <c r="C19" s="112" t="s">
        <v>40</v>
      </c>
      <c r="D19" s="45">
        <v>50</v>
      </c>
      <c r="E19" s="45">
        <v>1220</v>
      </c>
      <c r="F19" s="9">
        <v>6000</v>
      </c>
      <c r="G19" s="9">
        <f>ROUND(E19*F19*J19/1000/1000,2)</f>
        <v>14.64</v>
      </c>
      <c r="H19" s="9">
        <f>ROUND(D19*E19*F19*J19/1000/1000/1000,3)</f>
        <v>0.732</v>
      </c>
      <c r="I19" s="9" t="s">
        <v>41</v>
      </c>
      <c r="J19" s="9">
        <v>2</v>
      </c>
      <c r="K19" s="9"/>
      <c r="L19" s="113">
        <f>ROUND(N19*H19,2)</f>
        <v>1262.85</v>
      </c>
      <c r="M19" s="113">
        <f>ROUND(L19/G19,2)</f>
        <v>86.26</v>
      </c>
      <c r="N19" s="114">
        <v>1725.2</v>
      </c>
      <c r="O19" s="89"/>
      <c r="P19" s="90" t="s">
        <v>22</v>
      </c>
      <c r="Q19" s="91" t="s">
        <v>42</v>
      </c>
      <c r="R19" s="89"/>
      <c r="S19" s="90" t="s">
        <v>24</v>
      </c>
      <c r="T19" s="92" t="s">
        <v>43</v>
      </c>
    </row>
    <row r="20" spans="2:20" ht="15">
      <c r="B20" s="174" t="s">
        <v>44</v>
      </c>
      <c r="C20" s="175"/>
      <c r="D20" s="176"/>
      <c r="E20" s="176"/>
      <c r="F20" s="176"/>
      <c r="G20" s="176"/>
      <c r="H20" s="176"/>
      <c r="I20" s="176"/>
      <c r="J20" s="176"/>
      <c r="K20" s="176"/>
      <c r="L20" s="177"/>
      <c r="M20" s="176"/>
      <c r="N20" s="176"/>
      <c r="O20" s="176"/>
      <c r="P20" s="176"/>
      <c r="Q20" s="176"/>
      <c r="R20" s="176"/>
      <c r="S20" s="176"/>
      <c r="T20" s="178"/>
    </row>
    <row r="21" spans="2:20" ht="25.5">
      <c r="B21" s="115">
        <v>17116</v>
      </c>
      <c r="C21" s="116" t="s">
        <v>45</v>
      </c>
      <c r="D21" s="115">
        <v>50</v>
      </c>
      <c r="E21" s="115">
        <v>610</v>
      </c>
      <c r="F21" s="115">
        <v>1170</v>
      </c>
      <c r="G21" s="62">
        <v>10</v>
      </c>
      <c r="H21" s="115">
        <v>0.5</v>
      </c>
      <c r="I21" s="62">
        <v>0.31</v>
      </c>
      <c r="J21" s="115">
        <v>14</v>
      </c>
      <c r="K21" s="117"/>
      <c r="L21" s="16">
        <v>715</v>
      </c>
      <c r="M21" s="17">
        <v>71.56</v>
      </c>
      <c r="N21" s="18">
        <v>1430</v>
      </c>
      <c r="O21" s="201"/>
      <c r="P21" s="190" t="s">
        <v>22</v>
      </c>
      <c r="Q21" s="203" t="s">
        <v>46</v>
      </c>
      <c r="R21" s="63"/>
      <c r="S21" s="190" t="s">
        <v>24</v>
      </c>
      <c r="T21" s="193" t="s">
        <v>47</v>
      </c>
    </row>
    <row r="22" spans="2:20" ht="25.5">
      <c r="B22" s="115">
        <v>17204</v>
      </c>
      <c r="C22" s="116" t="s">
        <v>48</v>
      </c>
      <c r="D22" s="115">
        <v>100</v>
      </c>
      <c r="E22" s="115">
        <v>610</v>
      </c>
      <c r="F22" s="115">
        <v>1170</v>
      </c>
      <c r="G22" s="62">
        <v>4.9959</v>
      </c>
      <c r="H22" s="115">
        <v>0.5</v>
      </c>
      <c r="I22" s="62">
        <v>0.31</v>
      </c>
      <c r="J22" s="115">
        <v>7</v>
      </c>
      <c r="K22" s="117"/>
      <c r="L22" s="16">
        <v>715</v>
      </c>
      <c r="M22" s="17">
        <v>143.12</v>
      </c>
      <c r="N22" s="18">
        <v>1430</v>
      </c>
      <c r="O22" s="201"/>
      <c r="P22" s="190" t="s">
        <v>22</v>
      </c>
      <c r="Q22" s="203"/>
      <c r="R22" s="63"/>
      <c r="S22" s="190"/>
      <c r="T22" s="193"/>
    </row>
    <row r="23" spans="2:20" ht="25.5">
      <c r="B23" s="115">
        <v>17301</v>
      </c>
      <c r="C23" s="118" t="s">
        <v>49</v>
      </c>
      <c r="D23" s="115">
        <v>50</v>
      </c>
      <c r="E23" s="115">
        <v>610</v>
      </c>
      <c r="F23" s="115">
        <v>1170</v>
      </c>
      <c r="G23" s="62">
        <v>239.803</v>
      </c>
      <c r="H23" s="115">
        <v>11.99</v>
      </c>
      <c r="I23" s="62">
        <v>5.125</v>
      </c>
      <c r="J23" s="115">
        <v>336</v>
      </c>
      <c r="K23" s="117"/>
      <c r="L23" s="16">
        <v>17160</v>
      </c>
      <c r="M23" s="17">
        <v>71.56</v>
      </c>
      <c r="N23" s="18">
        <v>1430</v>
      </c>
      <c r="O23" s="201"/>
      <c r="P23" s="190" t="s">
        <v>22</v>
      </c>
      <c r="Q23" s="203" t="s">
        <v>50</v>
      </c>
      <c r="R23" s="63"/>
      <c r="S23" s="190"/>
      <c r="T23" s="193"/>
    </row>
    <row r="24" spans="2:20" ht="25.5">
      <c r="B24" s="119">
        <v>17302</v>
      </c>
      <c r="C24" s="120" t="s">
        <v>51</v>
      </c>
      <c r="D24" s="119">
        <v>100</v>
      </c>
      <c r="E24" s="119">
        <v>610</v>
      </c>
      <c r="F24" s="119">
        <v>1170</v>
      </c>
      <c r="G24" s="64">
        <v>119.902</v>
      </c>
      <c r="H24" s="119">
        <v>11.99</v>
      </c>
      <c r="I24" s="64">
        <v>5.125</v>
      </c>
      <c r="J24" s="119">
        <v>168</v>
      </c>
      <c r="K24" s="121"/>
      <c r="L24" s="19">
        <v>17160</v>
      </c>
      <c r="M24" s="20">
        <v>143.12</v>
      </c>
      <c r="N24" s="21">
        <v>1430</v>
      </c>
      <c r="O24" s="202"/>
      <c r="P24" s="191" t="s">
        <v>22</v>
      </c>
      <c r="Q24" s="204"/>
      <c r="R24" s="63"/>
      <c r="S24" s="191"/>
      <c r="T24" s="159"/>
    </row>
    <row r="25" spans="2:20" ht="15">
      <c r="B25" s="82" t="s">
        <v>52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111"/>
      <c r="Q25" s="83"/>
      <c r="R25" s="83"/>
      <c r="S25" s="83"/>
      <c r="T25" s="122"/>
    </row>
    <row r="26" spans="2:20" ht="15">
      <c r="B26" s="45">
        <v>17294</v>
      </c>
      <c r="C26" s="123" t="s">
        <v>53</v>
      </c>
      <c r="D26" s="124">
        <v>50</v>
      </c>
      <c r="E26" s="45">
        <v>610</v>
      </c>
      <c r="F26" s="45">
        <v>1170</v>
      </c>
      <c r="G26" s="9">
        <f>ROUND(E26*F26*J26/1000/1000,2)</f>
        <v>14.27</v>
      </c>
      <c r="H26" s="9">
        <f>ROUND(D26*E26*F26*J26/1000/1000/1000,3)</f>
        <v>0.714</v>
      </c>
      <c r="I26" s="9">
        <v>0.416</v>
      </c>
      <c r="J26" s="9">
        <v>20</v>
      </c>
      <c r="K26" s="106"/>
      <c r="L26" s="88">
        <f>ROUND(N26*H26,2)</f>
        <v>1246.97</v>
      </c>
      <c r="M26" s="87">
        <f>ROUND(L26/G26,2)</f>
        <v>87.38</v>
      </c>
      <c r="N26" s="114">
        <v>1746.46</v>
      </c>
      <c r="O26" s="89"/>
      <c r="P26" s="90" t="s">
        <v>22</v>
      </c>
      <c r="Q26" s="169" t="s">
        <v>54</v>
      </c>
      <c r="R26" s="89"/>
      <c r="S26" s="171" t="s">
        <v>24</v>
      </c>
      <c r="T26" s="192" t="s">
        <v>55</v>
      </c>
    </row>
    <row r="27" spans="2:20" ht="15">
      <c r="B27" s="9">
        <v>17296</v>
      </c>
      <c r="C27" s="125" t="s">
        <v>56</v>
      </c>
      <c r="D27" s="9">
        <v>100</v>
      </c>
      <c r="E27" s="22">
        <v>610</v>
      </c>
      <c r="F27" s="9">
        <v>1170</v>
      </c>
      <c r="G27" s="22">
        <f>ROUND(E27*F27*J27/1000/1000,2)</f>
        <v>7.14</v>
      </c>
      <c r="H27" s="9">
        <f>ROUND(D27*E27*F27*J27/1000/1000/1000,3)</f>
        <v>0.714</v>
      </c>
      <c r="I27" s="9">
        <v>0.416</v>
      </c>
      <c r="J27" s="9">
        <v>10</v>
      </c>
      <c r="K27" s="106"/>
      <c r="L27" s="113">
        <f>ROUND(N27*H27,2)</f>
        <v>1246.97</v>
      </c>
      <c r="M27" s="113">
        <f>ROUND(L27/G27,2)</f>
        <v>174.65</v>
      </c>
      <c r="N27" s="114">
        <v>1746.46</v>
      </c>
      <c r="O27" s="126"/>
      <c r="P27" s="98" t="s">
        <v>22</v>
      </c>
      <c r="Q27" s="170"/>
      <c r="R27" s="126"/>
      <c r="S27" s="172"/>
      <c r="T27" s="159"/>
    </row>
    <row r="28" spans="2:20" ht="15">
      <c r="B28" s="82" t="s">
        <v>57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105"/>
      <c r="Q28" s="83"/>
      <c r="R28" s="83"/>
      <c r="S28" s="83"/>
      <c r="T28" s="84"/>
    </row>
    <row r="29" spans="2:20" ht="15">
      <c r="B29" s="45">
        <v>17070</v>
      </c>
      <c r="C29" s="123" t="s">
        <v>58</v>
      </c>
      <c r="D29" s="124">
        <v>50</v>
      </c>
      <c r="E29" s="127">
        <v>565</v>
      </c>
      <c r="F29" s="45">
        <v>1170</v>
      </c>
      <c r="G29" s="9">
        <f>ROUND(E29*F29*J29/1000/1000,2)</f>
        <v>13.22</v>
      </c>
      <c r="H29" s="9">
        <f aca="true" t="shared" si="0" ref="H29:H34">ROUND(D29*E29*F29*J29/1000/1000/1000,3)</f>
        <v>0.661</v>
      </c>
      <c r="I29" s="128">
        <v>0.386</v>
      </c>
      <c r="J29" s="93">
        <v>20</v>
      </c>
      <c r="K29" s="25"/>
      <c r="L29" s="88">
        <f aca="true" t="shared" si="1" ref="L29:L34">ROUND(N29*H29,2)</f>
        <v>1228.8</v>
      </c>
      <c r="M29" s="87">
        <f aca="true" t="shared" si="2" ref="M29:M34">ROUND(L29/G29,2)</f>
        <v>92.95</v>
      </c>
      <c r="N29" s="114">
        <v>1859</v>
      </c>
      <c r="O29" s="89"/>
      <c r="P29" s="90" t="s">
        <v>22</v>
      </c>
      <c r="Q29" s="169" t="s">
        <v>54</v>
      </c>
      <c r="R29" s="89"/>
      <c r="S29" s="171" t="s">
        <v>24</v>
      </c>
      <c r="T29" s="192" t="s">
        <v>43</v>
      </c>
    </row>
    <row r="30" spans="2:20" ht="15">
      <c r="B30" s="45">
        <v>17080</v>
      </c>
      <c r="C30" s="129" t="s">
        <v>59</v>
      </c>
      <c r="D30" s="45">
        <v>100</v>
      </c>
      <c r="E30" s="127">
        <v>565</v>
      </c>
      <c r="F30" s="130">
        <v>1170</v>
      </c>
      <c r="G30" s="9">
        <f>ROUND(E30*F30*J30/1000/1000,2)</f>
        <v>6.61</v>
      </c>
      <c r="H30" s="128">
        <f t="shared" si="0"/>
        <v>0.661</v>
      </c>
      <c r="I30" s="128">
        <v>0.386</v>
      </c>
      <c r="J30" s="9">
        <v>10</v>
      </c>
      <c r="K30" s="25"/>
      <c r="L30" s="88">
        <f t="shared" si="1"/>
        <v>1228.8</v>
      </c>
      <c r="M30" s="87">
        <f t="shared" si="2"/>
        <v>185.9</v>
      </c>
      <c r="N30" s="114">
        <v>1859</v>
      </c>
      <c r="O30" s="89"/>
      <c r="P30" s="98" t="s">
        <v>22</v>
      </c>
      <c r="Q30" s="198"/>
      <c r="R30" s="89"/>
      <c r="S30" s="199"/>
      <c r="T30" s="200"/>
    </row>
    <row r="31" spans="2:20" ht="15">
      <c r="B31" s="9">
        <v>17130</v>
      </c>
      <c r="C31" s="125" t="s">
        <v>60</v>
      </c>
      <c r="D31" s="9">
        <v>50</v>
      </c>
      <c r="E31" s="22">
        <v>610</v>
      </c>
      <c r="F31" s="9">
        <v>1170</v>
      </c>
      <c r="G31" s="22">
        <f>ROUND(E31*F31*J31/1000/1000,2)</f>
        <v>14.27</v>
      </c>
      <c r="H31" s="9">
        <f t="shared" si="0"/>
        <v>0.714</v>
      </c>
      <c r="I31" s="128">
        <v>0.416</v>
      </c>
      <c r="J31" s="9">
        <v>20</v>
      </c>
      <c r="K31" s="25"/>
      <c r="L31" s="113">
        <f t="shared" si="1"/>
        <v>1327.33</v>
      </c>
      <c r="M31" s="113">
        <f t="shared" si="2"/>
        <v>93.02</v>
      </c>
      <c r="N31" s="114">
        <v>1859</v>
      </c>
      <c r="O31" s="126"/>
      <c r="P31" s="98" t="s">
        <v>31</v>
      </c>
      <c r="Q31" s="198"/>
      <c r="R31" s="126"/>
      <c r="S31" s="199"/>
      <c r="T31" s="200"/>
    </row>
    <row r="32" spans="2:20" ht="15">
      <c r="B32" s="9">
        <v>17140</v>
      </c>
      <c r="C32" s="125" t="s">
        <v>61</v>
      </c>
      <c r="D32" s="9">
        <v>100</v>
      </c>
      <c r="E32" s="22">
        <v>610</v>
      </c>
      <c r="F32" s="9">
        <v>1170</v>
      </c>
      <c r="G32" s="22">
        <f>ROUND(E32*F32*J32/1000/1000,2)</f>
        <v>7.14</v>
      </c>
      <c r="H32" s="9">
        <f t="shared" si="0"/>
        <v>0.714</v>
      </c>
      <c r="I32" s="128">
        <v>0.416</v>
      </c>
      <c r="J32" s="9">
        <v>10</v>
      </c>
      <c r="K32" s="25"/>
      <c r="L32" s="113">
        <f t="shared" si="1"/>
        <v>1327.33</v>
      </c>
      <c r="M32" s="113">
        <f t="shared" si="2"/>
        <v>185.9</v>
      </c>
      <c r="N32" s="114">
        <v>1859</v>
      </c>
      <c r="O32" s="126"/>
      <c r="P32" s="98" t="s">
        <v>31</v>
      </c>
      <c r="Q32" s="198"/>
      <c r="R32" s="126"/>
      <c r="S32" s="199"/>
      <c r="T32" s="200"/>
    </row>
    <row r="33" spans="2:20" ht="15">
      <c r="B33" s="128">
        <v>17131</v>
      </c>
      <c r="C33" s="125" t="s">
        <v>60</v>
      </c>
      <c r="D33" s="9">
        <v>50</v>
      </c>
      <c r="E33" s="22">
        <v>610</v>
      </c>
      <c r="F33" s="9">
        <v>1170</v>
      </c>
      <c r="G33" s="22">
        <v>10</v>
      </c>
      <c r="H33" s="9">
        <f t="shared" si="0"/>
        <v>0.5</v>
      </c>
      <c r="I33" s="128">
        <v>0.31</v>
      </c>
      <c r="J33" s="9">
        <v>14</v>
      </c>
      <c r="K33" s="25"/>
      <c r="L33" s="113">
        <f t="shared" si="1"/>
        <v>715</v>
      </c>
      <c r="M33" s="113">
        <f>ROUND(L33/G33,2)</f>
        <v>71.5</v>
      </c>
      <c r="N33" s="114">
        <v>1430</v>
      </c>
      <c r="O33" s="126"/>
      <c r="P33" s="98" t="s">
        <v>22</v>
      </c>
      <c r="Q33" s="198" t="s">
        <v>50</v>
      </c>
      <c r="R33" s="126"/>
      <c r="S33" s="199"/>
      <c r="T33" s="193"/>
    </row>
    <row r="34" spans="2:20" ht="15">
      <c r="B34" s="128">
        <v>17139</v>
      </c>
      <c r="C34" s="125" t="s">
        <v>61</v>
      </c>
      <c r="D34" s="78">
        <v>100</v>
      </c>
      <c r="E34" s="22">
        <v>610</v>
      </c>
      <c r="F34" s="9">
        <v>1170</v>
      </c>
      <c r="G34" s="22">
        <f>ROUND(E34*F34*J34/1000/1000,2)</f>
        <v>5</v>
      </c>
      <c r="H34" s="9">
        <f t="shared" si="0"/>
        <v>0.5</v>
      </c>
      <c r="I34" s="128">
        <v>0.31</v>
      </c>
      <c r="J34" s="78">
        <v>7</v>
      </c>
      <c r="K34" s="25"/>
      <c r="L34" s="113">
        <f t="shared" si="1"/>
        <v>715</v>
      </c>
      <c r="M34" s="113">
        <f t="shared" si="2"/>
        <v>143</v>
      </c>
      <c r="N34" s="114">
        <v>1430</v>
      </c>
      <c r="O34" s="126"/>
      <c r="P34" s="103" t="s">
        <v>22</v>
      </c>
      <c r="Q34" s="170"/>
      <c r="R34" s="126"/>
      <c r="S34" s="172"/>
      <c r="T34" s="159"/>
    </row>
    <row r="35" spans="2:20" ht="15">
      <c r="B35" s="82" t="s">
        <v>62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4"/>
    </row>
    <row r="36" spans="2:20" ht="25.5">
      <c r="B36" s="45">
        <v>17149</v>
      </c>
      <c r="C36" s="123" t="s">
        <v>63</v>
      </c>
      <c r="D36" s="124">
        <v>50</v>
      </c>
      <c r="E36" s="45">
        <v>610</v>
      </c>
      <c r="F36" s="45">
        <v>1170</v>
      </c>
      <c r="G36" s="9">
        <f>ROUND(E36*F36*J36/1000/1000,2)</f>
        <v>14.27</v>
      </c>
      <c r="H36" s="9">
        <f>ROUND(D36*E36*F36*J36/1000/1000/1000,3)</f>
        <v>0.714</v>
      </c>
      <c r="I36" s="9">
        <v>0.416</v>
      </c>
      <c r="J36" s="9">
        <v>20</v>
      </c>
      <c r="K36" s="106"/>
      <c r="L36" s="88">
        <f>ROUND(N36*H36,2)</f>
        <v>1301.35</v>
      </c>
      <c r="M36" s="87">
        <f>ROUND(L36/G36,2)</f>
        <v>91.19</v>
      </c>
      <c r="N36" s="114">
        <v>1822.62</v>
      </c>
      <c r="O36" s="89"/>
      <c r="P36" s="90" t="s">
        <v>22</v>
      </c>
      <c r="Q36" s="169" t="s">
        <v>54</v>
      </c>
      <c r="R36" s="89"/>
      <c r="S36" s="171" t="s">
        <v>24</v>
      </c>
      <c r="T36" s="192" t="s">
        <v>43</v>
      </c>
    </row>
    <row r="37" spans="2:20" ht="33.75" customHeight="1">
      <c r="B37" s="45">
        <v>17189</v>
      </c>
      <c r="C37" s="129" t="s">
        <v>64</v>
      </c>
      <c r="D37" s="45">
        <v>100</v>
      </c>
      <c r="E37" s="45">
        <v>610</v>
      </c>
      <c r="F37" s="130">
        <v>1170</v>
      </c>
      <c r="G37" s="9">
        <f>ROUND(E37*F37*J37/1000/1000,2)</f>
        <v>7.14</v>
      </c>
      <c r="H37" s="128">
        <f>ROUND(D37*E37*F37*J37/1000/1000/1000,3)</f>
        <v>0.714</v>
      </c>
      <c r="I37" s="128">
        <v>0.416</v>
      </c>
      <c r="J37" s="9">
        <v>10</v>
      </c>
      <c r="K37" s="106"/>
      <c r="L37" s="88">
        <f>ROUND(N37*H37,2)</f>
        <v>1301.35</v>
      </c>
      <c r="M37" s="87">
        <f>ROUND(L37/G37,2)</f>
        <v>182.26</v>
      </c>
      <c r="N37" s="114">
        <v>1822.62</v>
      </c>
      <c r="O37" s="89"/>
      <c r="P37" s="98" t="s">
        <v>22</v>
      </c>
      <c r="Q37" s="170"/>
      <c r="R37" s="89"/>
      <c r="S37" s="172"/>
      <c r="T37" s="159"/>
    </row>
    <row r="38" spans="2:20" ht="15" customHeight="1">
      <c r="B38" s="173" t="s">
        <v>65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</row>
    <row r="39" spans="2:20" ht="15">
      <c r="B39" s="93">
        <v>17118</v>
      </c>
      <c r="C39" s="131" t="s">
        <v>66</v>
      </c>
      <c r="D39" s="93">
        <v>50</v>
      </c>
      <c r="E39" s="93">
        <v>610</v>
      </c>
      <c r="F39" s="93">
        <v>1170</v>
      </c>
      <c r="G39" s="23">
        <v>10</v>
      </c>
      <c r="H39" s="23">
        <f>ROUND(D39*E39*F39*J39/1000/1000/1000,3)</f>
        <v>0.5</v>
      </c>
      <c r="I39" s="93">
        <v>0.41</v>
      </c>
      <c r="J39" s="23">
        <v>14</v>
      </c>
      <c r="K39" s="25"/>
      <c r="L39" s="132">
        <f>ROUND(H39*N39,2)</f>
        <v>982.68</v>
      </c>
      <c r="M39" s="132">
        <f>ROUND(N39/G39,2)</f>
        <v>196.54</v>
      </c>
      <c r="N39" s="133">
        <v>1965.35</v>
      </c>
      <c r="O39" s="108"/>
      <c r="P39" s="186" t="s">
        <v>22</v>
      </c>
      <c r="Q39" s="195" t="s">
        <v>54</v>
      </c>
      <c r="R39" s="89"/>
      <c r="S39" s="196" t="s">
        <v>24</v>
      </c>
      <c r="T39" s="197" t="s">
        <v>67</v>
      </c>
    </row>
    <row r="40" spans="2:20" ht="33" customHeight="1">
      <c r="B40" s="78">
        <v>17119</v>
      </c>
      <c r="C40" s="134" t="s">
        <v>68</v>
      </c>
      <c r="D40" s="78">
        <v>100</v>
      </c>
      <c r="E40" s="78">
        <v>610</v>
      </c>
      <c r="F40" s="78">
        <v>1170</v>
      </c>
      <c r="G40" s="24">
        <f>ROUND(E40*F40*J40/1000/1000,2)</f>
        <v>5</v>
      </c>
      <c r="H40" s="24">
        <f>ROUND(D40*E40*F40*J40/1000/1000/1000,3)</f>
        <v>0.5</v>
      </c>
      <c r="I40" s="78">
        <v>0.41</v>
      </c>
      <c r="J40" s="24">
        <v>7</v>
      </c>
      <c r="K40" s="25"/>
      <c r="L40" s="73">
        <f>ROUND(H40*N40,2)</f>
        <v>982.68</v>
      </c>
      <c r="M40" s="73">
        <f>ROUND(N40/G40,2)</f>
        <v>393.07</v>
      </c>
      <c r="N40" s="135">
        <v>1965.35</v>
      </c>
      <c r="O40" s="108"/>
      <c r="P40" s="188" t="s">
        <v>22</v>
      </c>
      <c r="Q40" s="195"/>
      <c r="R40" s="89"/>
      <c r="S40" s="196"/>
      <c r="T40" s="197"/>
    </row>
    <row r="41" spans="2:20" ht="15">
      <c r="B41" s="82" t="s">
        <v>69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136"/>
    </row>
    <row r="42" spans="2:20" ht="15">
      <c r="B42" s="9">
        <v>17210</v>
      </c>
      <c r="C42" s="137" t="s">
        <v>70</v>
      </c>
      <c r="D42" s="9">
        <v>50</v>
      </c>
      <c r="E42" s="22">
        <v>610</v>
      </c>
      <c r="F42" s="9">
        <v>1170</v>
      </c>
      <c r="G42" s="25">
        <f>ROUND(E42*F42*J42/1000/1000,2)</f>
        <v>14.27</v>
      </c>
      <c r="H42" s="138">
        <f>ROUND(D42*E42*F42*J42/1000/1000/1000,3)</f>
        <v>0.714</v>
      </c>
      <c r="I42" s="106">
        <v>0.41</v>
      </c>
      <c r="J42" s="106">
        <v>20</v>
      </c>
      <c r="K42" s="106"/>
      <c r="L42" s="88">
        <f>ROUND(N42*H42,2)</f>
        <v>1396.12</v>
      </c>
      <c r="M42" s="88">
        <f>ROUND(L42/G42,2)</f>
        <v>97.84</v>
      </c>
      <c r="N42" s="139">
        <v>1955.35</v>
      </c>
      <c r="O42" s="89"/>
      <c r="P42" s="90" t="s">
        <v>22</v>
      </c>
      <c r="Q42" s="186" t="s">
        <v>54</v>
      </c>
      <c r="R42" s="89"/>
      <c r="S42" s="189" t="s">
        <v>24</v>
      </c>
      <c r="T42" s="192" t="s">
        <v>71</v>
      </c>
    </row>
    <row r="43" spans="2:20" ht="15">
      <c r="B43" s="9">
        <v>17218</v>
      </c>
      <c r="C43" s="137" t="s">
        <v>72</v>
      </c>
      <c r="D43" s="9">
        <v>70</v>
      </c>
      <c r="E43" s="22">
        <v>610</v>
      </c>
      <c r="F43" s="9">
        <v>1170</v>
      </c>
      <c r="G43" s="25">
        <f>ROUND(E43*F43*J43/1000/1000,2)</f>
        <v>8.56</v>
      </c>
      <c r="H43" s="138">
        <f>ROUND(D43*E43*F43*J43/1000/1000/1000,3)</f>
        <v>0.6</v>
      </c>
      <c r="I43" s="106">
        <v>0.416</v>
      </c>
      <c r="J43" s="106">
        <v>12</v>
      </c>
      <c r="K43" s="106"/>
      <c r="L43" s="88">
        <f>ROUND(N43*H43,2)</f>
        <v>1173.21</v>
      </c>
      <c r="M43" s="88">
        <f>ROUND(L43/G43,2)</f>
        <v>137.06</v>
      </c>
      <c r="N43" s="139">
        <v>1955.35</v>
      </c>
      <c r="O43" s="89"/>
      <c r="P43" s="98" t="s">
        <v>22</v>
      </c>
      <c r="Q43" s="187"/>
      <c r="R43" s="89"/>
      <c r="S43" s="190"/>
      <c r="T43" s="193"/>
    </row>
    <row r="44" spans="2:20" ht="15">
      <c r="B44" s="9">
        <v>17212</v>
      </c>
      <c r="C44" s="137" t="s">
        <v>73</v>
      </c>
      <c r="D44" s="9">
        <v>100</v>
      </c>
      <c r="E44" s="22">
        <v>610</v>
      </c>
      <c r="F44" s="9">
        <v>1170</v>
      </c>
      <c r="G44" s="25">
        <f>ROUND(E44*F44*J44/1000/1000,2)</f>
        <v>7.14</v>
      </c>
      <c r="H44" s="138">
        <f>ROUND(D44*E44*F44*J44/1000/1000/1000,3)</f>
        <v>0.714</v>
      </c>
      <c r="I44" s="106">
        <v>0.416</v>
      </c>
      <c r="J44" s="106">
        <v>10</v>
      </c>
      <c r="K44" s="106"/>
      <c r="L44" s="88">
        <f>ROUND(N44*H44,2)</f>
        <v>1396.12</v>
      </c>
      <c r="M44" s="88">
        <f>ROUND(L44/G44,2)</f>
        <v>195.54</v>
      </c>
      <c r="N44" s="139">
        <v>1955.35</v>
      </c>
      <c r="O44" s="89"/>
      <c r="P44" s="98" t="s">
        <v>22</v>
      </c>
      <c r="Q44" s="187"/>
      <c r="R44" s="89"/>
      <c r="S44" s="190"/>
      <c r="T44" s="193"/>
    </row>
    <row r="45" spans="2:20" ht="15">
      <c r="B45" s="78">
        <v>17213</v>
      </c>
      <c r="C45" s="134" t="s">
        <v>74</v>
      </c>
      <c r="D45" s="78">
        <v>120</v>
      </c>
      <c r="E45" s="140">
        <v>610</v>
      </c>
      <c r="F45" s="78">
        <v>1170</v>
      </c>
      <c r="G45" s="27">
        <f>ROUND(E45*F45*J45/1000/1000,2)</f>
        <v>5.71</v>
      </c>
      <c r="H45" s="141">
        <f>ROUND(D45*E45*F45*J45/1000/1000/1000,3)</f>
        <v>0.685</v>
      </c>
      <c r="I45" s="24">
        <v>0.416</v>
      </c>
      <c r="J45" s="24">
        <v>8</v>
      </c>
      <c r="K45" s="24"/>
      <c r="L45" s="73">
        <f>ROUND(N45*H45,2)</f>
        <v>1339.41</v>
      </c>
      <c r="M45" s="73">
        <f>ROUND(L45/G45,2)</f>
        <v>234.57</v>
      </c>
      <c r="N45" s="139">
        <v>1955.35</v>
      </c>
      <c r="O45" s="102"/>
      <c r="P45" s="110" t="s">
        <v>31</v>
      </c>
      <c r="Q45" s="188"/>
      <c r="R45" s="102"/>
      <c r="S45" s="191"/>
      <c r="T45" s="159"/>
    </row>
    <row r="46" spans="2:20" ht="15">
      <c r="B46" s="142" t="s">
        <v>75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4"/>
    </row>
    <row r="47" spans="2:20" ht="15">
      <c r="B47" s="145" t="s">
        <v>76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</row>
    <row r="48" spans="2:20" ht="15">
      <c r="B48" s="147" t="s">
        <v>77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</row>
    <row r="49" spans="2:20" ht="15" customHeight="1">
      <c r="B49" s="160" t="s">
        <v>78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</row>
    <row r="50" spans="2:20" ht="15">
      <c r="B50" s="149"/>
      <c r="C50" s="150"/>
      <c r="D50" s="150"/>
      <c r="E50" s="150"/>
      <c r="F50" s="150"/>
      <c r="G50" s="150"/>
      <c r="H50" s="150"/>
      <c r="I50" s="150"/>
      <c r="J50" s="150"/>
      <c r="K50" s="151"/>
      <c r="L50" s="150"/>
      <c r="M50" s="150"/>
      <c r="N50" s="150"/>
      <c r="O50" s="150"/>
      <c r="P50" s="150"/>
      <c r="Q50" s="149"/>
      <c r="R50" s="150"/>
      <c r="S50" s="152"/>
      <c r="T50" s="150"/>
    </row>
    <row r="51" spans="2:20" ht="15">
      <c r="B51" s="65" t="s">
        <v>79</v>
      </c>
      <c r="C51" s="66"/>
      <c r="D51" s="66"/>
      <c r="E51" s="66"/>
      <c r="F51" s="66"/>
      <c r="G51" s="67"/>
      <c r="H51" s="68"/>
      <c r="I51" s="68"/>
      <c r="J51" s="69"/>
      <c r="K51" s="69"/>
      <c r="L51" s="70"/>
      <c r="M51" s="66"/>
      <c r="N51" s="69"/>
      <c r="O51" s="66"/>
      <c r="P51" s="71"/>
      <c r="Q51" s="72"/>
      <c r="R51" s="67"/>
      <c r="S51" s="72"/>
      <c r="T51" s="72"/>
    </row>
    <row r="52" spans="2:20" ht="25.5">
      <c r="B52" s="161" t="s">
        <v>1</v>
      </c>
      <c r="C52" s="161" t="s">
        <v>2</v>
      </c>
      <c r="D52" s="36" t="s">
        <v>3</v>
      </c>
      <c r="E52" s="37" t="s">
        <v>4</v>
      </c>
      <c r="F52" s="37" t="s">
        <v>5</v>
      </c>
      <c r="G52" s="163" t="s">
        <v>6</v>
      </c>
      <c r="H52" s="164"/>
      <c r="I52" s="164"/>
      <c r="J52" s="165"/>
      <c r="K52" s="13"/>
      <c r="L52" s="166" t="s">
        <v>7</v>
      </c>
      <c r="M52" s="167"/>
      <c r="N52" s="168"/>
      <c r="O52" s="38"/>
      <c r="P52" s="181" t="s">
        <v>8</v>
      </c>
      <c r="Q52" s="181" t="s">
        <v>9</v>
      </c>
      <c r="R52" s="38"/>
      <c r="S52" s="181" t="s">
        <v>10</v>
      </c>
      <c r="T52" s="1" t="s">
        <v>11</v>
      </c>
    </row>
    <row r="53" spans="2:20" ht="25.5">
      <c r="B53" s="162"/>
      <c r="C53" s="162"/>
      <c r="D53" s="39" t="s">
        <v>12</v>
      </c>
      <c r="E53" s="40" t="s">
        <v>12</v>
      </c>
      <c r="F53" s="40" t="s">
        <v>12</v>
      </c>
      <c r="G53" s="36" t="s">
        <v>13</v>
      </c>
      <c r="H53" s="41" t="s">
        <v>14</v>
      </c>
      <c r="I53" s="41" t="s">
        <v>15</v>
      </c>
      <c r="J53" s="36" t="s">
        <v>16</v>
      </c>
      <c r="K53" s="39"/>
      <c r="L53" s="179" t="s">
        <v>17</v>
      </c>
      <c r="M53" s="179" t="s">
        <v>13</v>
      </c>
      <c r="N53" s="180" t="s">
        <v>14</v>
      </c>
      <c r="O53" s="38"/>
      <c r="P53" s="182"/>
      <c r="Q53" s="182"/>
      <c r="R53" s="38"/>
      <c r="S53" s="182"/>
      <c r="T53" s="2" t="s">
        <v>18</v>
      </c>
    </row>
    <row r="54" spans="2:20" ht="15">
      <c r="B54" s="42" t="s">
        <v>80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3"/>
      <c r="R54" s="3"/>
      <c r="S54" s="43"/>
      <c r="T54" s="44"/>
    </row>
    <row r="55" spans="2:20" ht="48.75" customHeight="1">
      <c r="B55" s="13">
        <v>17111</v>
      </c>
      <c r="C55" s="12" t="s">
        <v>81</v>
      </c>
      <c r="D55" s="13">
        <v>50</v>
      </c>
      <c r="E55" s="13">
        <v>1220</v>
      </c>
      <c r="F55" s="13">
        <v>9000</v>
      </c>
      <c r="G55" s="45">
        <v>21.96</v>
      </c>
      <c r="H55" s="46">
        <v>1.098</v>
      </c>
      <c r="I55" s="46">
        <v>0.19</v>
      </c>
      <c r="J55" s="13">
        <v>2</v>
      </c>
      <c r="K55" s="47"/>
      <c r="L55" s="4">
        <f>ROUND(N55*H55,2)</f>
        <v>1777.88</v>
      </c>
      <c r="M55" s="4">
        <f>ROUND(L55/G55,2)</f>
        <v>80.96</v>
      </c>
      <c r="N55" s="6">
        <v>1619.2</v>
      </c>
      <c r="O55" s="38"/>
      <c r="P55" s="48" t="s">
        <v>31</v>
      </c>
      <c r="Q55" s="183" t="s">
        <v>33</v>
      </c>
      <c r="R55" s="38"/>
      <c r="S55" s="181" t="s">
        <v>24</v>
      </c>
      <c r="T55" s="49" t="s">
        <v>37</v>
      </c>
    </row>
    <row r="56" spans="2:20" ht="41.25" customHeight="1">
      <c r="B56" s="13">
        <v>17127</v>
      </c>
      <c r="C56" s="12" t="s">
        <v>82</v>
      </c>
      <c r="D56" s="13">
        <v>150</v>
      </c>
      <c r="E56" s="13">
        <v>1220</v>
      </c>
      <c r="F56" s="13">
        <v>5000</v>
      </c>
      <c r="G56" s="45">
        <v>6.1</v>
      </c>
      <c r="H56" s="46">
        <v>0.915</v>
      </c>
      <c r="I56" s="46">
        <v>0.19</v>
      </c>
      <c r="J56" s="13">
        <v>1</v>
      </c>
      <c r="K56" s="47"/>
      <c r="L56" s="14">
        <f>ROUND(N56*H56,2)</f>
        <v>1578.56</v>
      </c>
      <c r="M56" s="14">
        <f>ROUND(L56/G56,2)</f>
        <v>258.78</v>
      </c>
      <c r="N56" s="15">
        <v>1725.2</v>
      </c>
      <c r="O56" s="38"/>
      <c r="P56" s="48" t="s">
        <v>22</v>
      </c>
      <c r="Q56" s="183"/>
      <c r="R56" s="38"/>
      <c r="S56" s="184"/>
      <c r="T56" s="49" t="s">
        <v>43</v>
      </c>
    </row>
    <row r="57" spans="2:20" ht="74.25" customHeight="1">
      <c r="B57" s="39">
        <v>17158</v>
      </c>
      <c r="C57" s="50" t="s">
        <v>83</v>
      </c>
      <c r="D57" s="39">
        <v>50</v>
      </c>
      <c r="E57" s="39">
        <v>1220</v>
      </c>
      <c r="F57" s="39">
        <v>4500</v>
      </c>
      <c r="G57" s="51">
        <v>10.98</v>
      </c>
      <c r="H57" s="52">
        <v>0.549</v>
      </c>
      <c r="I57" s="52">
        <v>0.183</v>
      </c>
      <c r="J57" s="39">
        <v>2</v>
      </c>
      <c r="K57" s="47"/>
      <c r="L57" s="6">
        <f>ROUND(N57*H57,2)</f>
        <v>1073.49</v>
      </c>
      <c r="M57" s="6">
        <f>ROUND(L57/G57,2)</f>
        <v>97.77</v>
      </c>
      <c r="N57" s="73">
        <v>1955.35</v>
      </c>
      <c r="O57" s="38"/>
      <c r="P57" s="53" t="s">
        <v>84</v>
      </c>
      <c r="Q57" s="54" t="s">
        <v>23</v>
      </c>
      <c r="R57" s="38"/>
      <c r="S57" s="182"/>
      <c r="T57" s="49" t="s">
        <v>71</v>
      </c>
    </row>
    <row r="58" spans="2:20" ht="15">
      <c r="B58" s="42" t="s">
        <v>85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55"/>
      <c r="O58" s="3"/>
      <c r="P58" s="3"/>
      <c r="Q58" s="43"/>
      <c r="R58" s="3"/>
      <c r="S58" s="43"/>
      <c r="T58" s="44"/>
    </row>
    <row r="59" spans="2:20" ht="57">
      <c r="B59" s="13">
        <v>17195</v>
      </c>
      <c r="C59" s="12" t="s">
        <v>86</v>
      </c>
      <c r="D59" s="13">
        <v>50</v>
      </c>
      <c r="E59" s="13">
        <v>610</v>
      </c>
      <c r="F59" s="13">
        <v>1170</v>
      </c>
      <c r="G59" s="45">
        <v>14.273999999999997</v>
      </c>
      <c r="H59" s="46">
        <v>0.7136999999999999</v>
      </c>
      <c r="I59" s="46">
        <v>0.445</v>
      </c>
      <c r="J59" s="13">
        <v>20</v>
      </c>
      <c r="K59" s="47"/>
      <c r="L59" s="6">
        <f>ROUND(N59*H59,2)</f>
        <v>1326.77</v>
      </c>
      <c r="M59" s="5">
        <f>ROUND(L59/G59,2)</f>
        <v>92.95</v>
      </c>
      <c r="N59" s="15">
        <v>1859</v>
      </c>
      <c r="O59" s="38"/>
      <c r="P59" s="48" t="s">
        <v>22</v>
      </c>
      <c r="Q59" s="181" t="s">
        <v>33</v>
      </c>
      <c r="R59" s="38"/>
      <c r="S59" s="181" t="s">
        <v>24</v>
      </c>
      <c r="T59" s="49" t="s">
        <v>43</v>
      </c>
    </row>
    <row r="60" spans="2:20" ht="57">
      <c r="B60" s="13">
        <v>17197</v>
      </c>
      <c r="C60" s="12" t="s">
        <v>87</v>
      </c>
      <c r="D60" s="13">
        <v>50</v>
      </c>
      <c r="E60" s="13">
        <v>610</v>
      </c>
      <c r="F60" s="13">
        <v>1170</v>
      </c>
      <c r="G60" s="45">
        <v>11.419199999999998</v>
      </c>
      <c r="H60" s="46">
        <v>0.5709599999999999</v>
      </c>
      <c r="I60" s="46">
        <v>0.445</v>
      </c>
      <c r="J60" s="13">
        <v>16</v>
      </c>
      <c r="K60" s="47"/>
      <c r="L60" s="6">
        <f>ROUND(N60*H60,2)</f>
        <v>1116.43</v>
      </c>
      <c r="M60" s="6">
        <f>ROUND(L60/G60,2)</f>
        <v>97.77</v>
      </c>
      <c r="N60" s="26">
        <v>1955.35</v>
      </c>
      <c r="O60" s="38"/>
      <c r="P60" s="48" t="s">
        <v>22</v>
      </c>
      <c r="Q60" s="184"/>
      <c r="R60" s="38"/>
      <c r="S60" s="184"/>
      <c r="T60" s="49" t="s">
        <v>71</v>
      </c>
    </row>
    <row r="61" spans="2:20" ht="57">
      <c r="B61" s="39">
        <v>17198</v>
      </c>
      <c r="C61" s="50" t="s">
        <v>88</v>
      </c>
      <c r="D61" s="39">
        <v>50</v>
      </c>
      <c r="E61" s="39">
        <v>610</v>
      </c>
      <c r="F61" s="39">
        <v>1170</v>
      </c>
      <c r="G61" s="51">
        <v>8.5644</v>
      </c>
      <c r="H61" s="52">
        <v>0.42822</v>
      </c>
      <c r="I61" s="52">
        <v>0.445</v>
      </c>
      <c r="J61" s="39">
        <v>12</v>
      </c>
      <c r="K61" s="47"/>
      <c r="L61" s="7">
        <f>ROUND(N61*H61,2)</f>
        <v>1143.22</v>
      </c>
      <c r="M61" s="7">
        <f>ROUND(L61/G61,2)</f>
        <v>133.49</v>
      </c>
      <c r="N61" s="8">
        <v>2669.7</v>
      </c>
      <c r="O61" s="38"/>
      <c r="P61" s="53" t="s">
        <v>84</v>
      </c>
      <c r="Q61" s="182"/>
      <c r="R61" s="38"/>
      <c r="S61" s="182"/>
      <c r="T61" s="49" t="s">
        <v>89</v>
      </c>
    </row>
    <row r="62" spans="2:20" ht="15">
      <c r="B62" s="56" t="s">
        <v>90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  <c r="R62" s="57"/>
      <c r="S62" s="58"/>
      <c r="T62" s="58"/>
    </row>
    <row r="63" spans="2:20" ht="15">
      <c r="B63" s="59" t="s">
        <v>77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1"/>
      <c r="R63" s="60"/>
      <c r="S63" s="61"/>
      <c r="T63" s="61"/>
    </row>
    <row r="64" spans="2:20" ht="15" customHeight="1">
      <c r="B64" s="185" t="s">
        <v>78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</row>
    <row r="65" spans="2:20" ht="15">
      <c r="B65" s="28"/>
      <c r="C65" s="29"/>
      <c r="D65" s="29"/>
      <c r="E65" s="29"/>
      <c r="F65" s="29"/>
      <c r="G65" s="29"/>
      <c r="H65" s="30"/>
      <c r="I65" s="30"/>
      <c r="J65" s="29"/>
      <c r="K65" s="31"/>
      <c r="L65" s="32"/>
      <c r="M65" s="32"/>
      <c r="N65" s="33"/>
      <c r="O65" s="29"/>
      <c r="P65" s="29"/>
      <c r="Q65" s="28"/>
      <c r="R65" s="29"/>
      <c r="S65" s="34"/>
      <c r="T65" s="35"/>
    </row>
  </sheetData>
  <sheetProtection/>
  <mergeCells count="51">
    <mergeCell ref="P7:P8"/>
    <mergeCell ref="S7:S8"/>
    <mergeCell ref="Q7:Q8"/>
    <mergeCell ref="B7:B8"/>
    <mergeCell ref="C7:C8"/>
    <mergeCell ref="G7:J7"/>
    <mergeCell ref="L7:N7"/>
    <mergeCell ref="T21:T24"/>
    <mergeCell ref="Q23:Q24"/>
    <mergeCell ref="Q12:Q13"/>
    <mergeCell ref="S12:S14"/>
    <mergeCell ref="T12:T14"/>
    <mergeCell ref="Q16:Q17"/>
    <mergeCell ref="S16:S17"/>
    <mergeCell ref="T16:T17"/>
    <mergeCell ref="O21:O24"/>
    <mergeCell ref="P21:P24"/>
    <mergeCell ref="Q21:Q22"/>
    <mergeCell ref="S21:S24"/>
    <mergeCell ref="Q26:Q27"/>
    <mergeCell ref="S26:S27"/>
    <mergeCell ref="T26:T27"/>
    <mergeCell ref="Q29:Q32"/>
    <mergeCell ref="S29:S34"/>
    <mergeCell ref="T29:T32"/>
    <mergeCell ref="Q33:Q34"/>
    <mergeCell ref="T33:T34"/>
    <mergeCell ref="T36:T37"/>
    <mergeCell ref="B38:T38"/>
    <mergeCell ref="P39:P40"/>
    <mergeCell ref="Q39:Q40"/>
    <mergeCell ref="S39:S40"/>
    <mergeCell ref="T39:T40"/>
    <mergeCell ref="L52:N52"/>
    <mergeCell ref="P52:P53"/>
    <mergeCell ref="Q36:Q37"/>
    <mergeCell ref="S36:S37"/>
    <mergeCell ref="Q59:Q61"/>
    <mergeCell ref="S59:S61"/>
    <mergeCell ref="B64:T64"/>
    <mergeCell ref="Q42:Q45"/>
    <mergeCell ref="S42:S45"/>
    <mergeCell ref="T42:T45"/>
    <mergeCell ref="B49:T49"/>
    <mergeCell ref="B52:B53"/>
    <mergeCell ref="C52:C53"/>
    <mergeCell ref="G52:J52"/>
    <mergeCell ref="Q52:Q53"/>
    <mergeCell ref="S52:S53"/>
    <mergeCell ref="Q55:Q56"/>
    <mergeCell ref="S55:S5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2011-03-22T11:15:38Z</dcterms:modified>
  <cp:category/>
  <cp:version/>
  <cp:contentType/>
  <cp:contentStatus/>
</cp:coreProperties>
</file>